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DD_DE/"/>
    </mc:Choice>
  </mc:AlternateContent>
  <xr:revisionPtr revIDLastSave="1" documentId="11_C19E44A22C3F177F08152A06F2FA99587F48CA14" xr6:coauthVersionLast="46" xr6:coauthVersionMax="46" xr10:uidLastSave="{012CD3CD-A669-455E-89F3-0BA56A2EE152}"/>
  <bookViews>
    <workbookView xWindow="-120" yWindow="-120" windowWidth="29040" windowHeight="15840" tabRatio="833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L" sheetId="29" r:id="rId4"/>
    <sheet name="fig_tbldata" sheetId="30" r:id="rId5"/>
    <sheet name="tbl_sig" sheetId="31" r:id="rId6"/>
    <sheet name="orig_data" sheetId="3" r:id="rId7"/>
    <sheet name="Table-relrisk" sheetId="26" r:id="rId8"/>
    <sheet name="SIG-relrisk" sheetId="28" r:id="rId9"/>
    <sheet name="Tbl data-relrisks" sheetId="25" r:id="rId10"/>
    <sheet name="Figure_prevalence_count" sheetId="4" state="hidden" r:id="rId11"/>
  </sheets>
  <definedNames>
    <definedName name="IDX" localSheetId="6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30" l="1"/>
  <c r="J10" i="30"/>
  <c r="H10" i="30"/>
  <c r="F10" i="30"/>
  <c r="D10" i="30"/>
  <c r="B10" i="30"/>
  <c r="G3" i="31" l="1"/>
  <c r="G4" i="31"/>
  <c r="G5" i="31"/>
  <c r="G6" i="31"/>
  <c r="G7" i="31"/>
  <c r="G8" i="31"/>
  <c r="F3" i="31"/>
  <c r="F4" i="31"/>
  <c r="F5" i="31"/>
  <c r="F6" i="31"/>
  <c r="F7" i="31"/>
  <c r="F8" i="31"/>
  <c r="E3" i="31"/>
  <c r="E4" i="31"/>
  <c r="E5" i="31"/>
  <c r="E6" i="31"/>
  <c r="E7" i="31"/>
  <c r="E8" i="31"/>
  <c r="D3" i="31"/>
  <c r="D4" i="31"/>
  <c r="D5" i="31"/>
  <c r="D6" i="31"/>
  <c r="D7" i="31"/>
  <c r="D8" i="31"/>
  <c r="C3" i="31"/>
  <c r="C4" i="31"/>
  <c r="C5" i="31"/>
  <c r="C6" i="31"/>
  <c r="C7" i="31"/>
  <c r="C8" i="31"/>
  <c r="B3" i="31"/>
  <c r="B4" i="31"/>
  <c r="B5" i="31"/>
  <c r="B6" i="31"/>
  <c r="B7" i="31"/>
  <c r="B8" i="31"/>
  <c r="L11" i="30"/>
  <c r="J11" i="30"/>
  <c r="H11" i="30"/>
  <c r="F11" i="30"/>
  <c r="D11" i="30"/>
  <c r="B11" i="30"/>
  <c r="L4" i="30"/>
  <c r="M4" i="30"/>
  <c r="G6" i="29" s="1"/>
  <c r="L5" i="30"/>
  <c r="M5" i="30"/>
  <c r="G7" i="29" s="1"/>
  <c r="L6" i="30"/>
  <c r="M6" i="30"/>
  <c r="G8" i="29" s="1"/>
  <c r="L7" i="30"/>
  <c r="M7" i="30"/>
  <c r="G9" i="29" s="1"/>
  <c r="L8" i="30"/>
  <c r="M8" i="30"/>
  <c r="G10" i="29" s="1"/>
  <c r="L9" i="30"/>
  <c r="M9" i="30"/>
  <c r="J4" i="30"/>
  <c r="K4" i="30"/>
  <c r="F6" i="29" s="1"/>
  <c r="J5" i="30"/>
  <c r="K5" i="30"/>
  <c r="F7" i="29" s="1"/>
  <c r="J6" i="30"/>
  <c r="K6" i="30"/>
  <c r="F8" i="29" s="1"/>
  <c r="J7" i="30"/>
  <c r="K7" i="30"/>
  <c r="F9" i="29" s="1"/>
  <c r="J8" i="30"/>
  <c r="K8" i="30"/>
  <c r="F10" i="29" s="1"/>
  <c r="J9" i="30"/>
  <c r="K9" i="30"/>
  <c r="H4" i="30"/>
  <c r="I4" i="30"/>
  <c r="E6" i="29" s="1"/>
  <c r="H5" i="30"/>
  <c r="I5" i="30"/>
  <c r="E7" i="29" s="1"/>
  <c r="H6" i="30"/>
  <c r="I6" i="30"/>
  <c r="E8" i="29" s="1"/>
  <c r="H7" i="30"/>
  <c r="I7" i="30"/>
  <c r="E9" i="29" s="1"/>
  <c r="H8" i="30"/>
  <c r="I8" i="30"/>
  <c r="E10" i="29" s="1"/>
  <c r="H9" i="30"/>
  <c r="I9" i="30"/>
  <c r="F4" i="30"/>
  <c r="G4" i="30"/>
  <c r="D6" i="29" s="1"/>
  <c r="F5" i="30"/>
  <c r="G5" i="30"/>
  <c r="D7" i="29" s="1"/>
  <c r="F6" i="30"/>
  <c r="G6" i="30"/>
  <c r="D8" i="29" s="1"/>
  <c r="F7" i="30"/>
  <c r="G7" i="30"/>
  <c r="D9" i="29" s="1"/>
  <c r="F8" i="30"/>
  <c r="G8" i="30"/>
  <c r="D10" i="29" s="1"/>
  <c r="F9" i="30"/>
  <c r="G9" i="30"/>
  <c r="D4" i="30"/>
  <c r="E4" i="30"/>
  <c r="C6" i="29" s="1"/>
  <c r="D5" i="30"/>
  <c r="E5" i="30"/>
  <c r="C7" i="29" s="1"/>
  <c r="D6" i="30"/>
  <c r="E6" i="30"/>
  <c r="C8" i="29" s="1"/>
  <c r="D7" i="30"/>
  <c r="E7" i="30"/>
  <c r="C9" i="29" s="1"/>
  <c r="D8" i="30"/>
  <c r="E8" i="30"/>
  <c r="C10" i="29" s="1"/>
  <c r="D9" i="30"/>
  <c r="E9" i="30"/>
  <c r="B4" i="30"/>
  <c r="C4" i="30"/>
  <c r="B6" i="29" s="1"/>
  <c r="B5" i="30"/>
  <c r="C5" i="30"/>
  <c r="B7" i="29" s="1"/>
  <c r="B6" i="30"/>
  <c r="C6" i="30"/>
  <c r="B8" i="29" s="1"/>
  <c r="B7" i="30"/>
  <c r="C7" i="30"/>
  <c r="B9" i="29" s="1"/>
  <c r="B8" i="30"/>
  <c r="C8" i="30"/>
  <c r="B10" i="29" s="1"/>
  <c r="B9" i="30"/>
  <c r="C9" i="30"/>
  <c r="B11" i="29" l="1"/>
  <c r="B12" i="30"/>
  <c r="D11" i="29"/>
  <c r="F12" i="30"/>
  <c r="F11" i="29"/>
  <c r="J12" i="30"/>
  <c r="C11" i="29"/>
  <c r="D12" i="30"/>
  <c r="E11" i="29"/>
  <c r="H12" i="30"/>
  <c r="G11" i="29"/>
  <c r="L12" i="30"/>
  <c r="G11" i="28"/>
  <c r="F11" i="28"/>
  <c r="E11" i="28"/>
  <c r="D11" i="28"/>
  <c r="C11" i="28"/>
  <c r="B11" i="28"/>
  <c r="A11" i="28"/>
  <c r="G10" i="28"/>
  <c r="F10" i="28"/>
  <c r="E10" i="28"/>
  <c r="D10" i="28"/>
  <c r="C10" i="28"/>
  <c r="B10" i="28"/>
  <c r="A10" i="28"/>
  <c r="G9" i="28"/>
  <c r="F9" i="28"/>
  <c r="E9" i="28"/>
  <c r="D9" i="28"/>
  <c r="C9" i="28"/>
  <c r="B9" i="28"/>
  <c r="A9" i="28"/>
  <c r="G8" i="28"/>
  <c r="F8" i="28"/>
  <c r="E8" i="28"/>
  <c r="D8" i="28"/>
  <c r="C8" i="28"/>
  <c r="B8" i="28"/>
  <c r="A8" i="28"/>
  <c r="G7" i="28"/>
  <c r="F7" i="28"/>
  <c r="E7" i="28"/>
  <c r="D7" i="28"/>
  <c r="C7" i="28"/>
  <c r="B7" i="28"/>
  <c r="A7" i="28"/>
  <c r="G6" i="28"/>
  <c r="F6" i="28"/>
  <c r="E6" i="28"/>
  <c r="D6" i="28"/>
  <c r="C6" i="28"/>
  <c r="B6" i="28"/>
  <c r="A6" i="28"/>
  <c r="S8" i="25" l="1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B8" i="25"/>
  <c r="S7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B6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B5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4" i="25"/>
  <c r="B6" i="26" l="1"/>
  <c r="D6" i="26"/>
  <c r="F6" i="26"/>
  <c r="B7" i="26"/>
  <c r="D7" i="26"/>
  <c r="F7" i="26"/>
  <c r="B8" i="26"/>
  <c r="D8" i="26"/>
  <c r="F8" i="26"/>
  <c r="B9" i="26"/>
  <c r="D9" i="26"/>
  <c r="F9" i="26"/>
  <c r="B10" i="26"/>
  <c r="D10" i="26"/>
  <c r="F10" i="26"/>
  <c r="C6" i="26"/>
  <c r="E6" i="26"/>
  <c r="G6" i="26"/>
  <c r="C7" i="26"/>
  <c r="E7" i="26"/>
  <c r="G7" i="26"/>
  <c r="C8" i="26"/>
  <c r="E8" i="26"/>
  <c r="G8" i="26"/>
  <c r="C9" i="26"/>
  <c r="E9" i="26"/>
  <c r="G9" i="26"/>
  <c r="C10" i="26"/>
  <c r="E10" i="26"/>
  <c r="G10" i="26"/>
</calcChain>
</file>

<file path=xl/sharedStrings.xml><?xml version="1.0" encoding="utf-8"?>
<sst xmlns="http://schemas.openxmlformats.org/spreadsheetml/2006/main" count="205" uniqueCount="69">
  <si>
    <t>pop</t>
  </si>
  <si>
    <t>Manitoba</t>
  </si>
  <si>
    <t>Prairie Mountain Health</t>
  </si>
  <si>
    <t>Southern Health-Santé Sud</t>
  </si>
  <si>
    <t>count</t>
  </si>
  <si>
    <t>area</t>
  </si>
  <si>
    <t>year</t>
  </si>
  <si>
    <t>adj_rate</t>
  </si>
  <si>
    <t>lcl_adj_rate</t>
  </si>
  <si>
    <t>ucl_adj_rate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</si>
  <si>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</si>
  <si>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</si>
  <si>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</si>
  <si>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</si>
  <si>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</si>
  <si>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</si>
  <si>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</si>
  <si>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</si>
  <si>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</si>
  <si>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</si>
  <si>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</si>
  <si>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</si>
  <si>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</si>
  <si>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</si>
  <si>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</si>
  <si>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</si>
  <si>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</si>
  <si>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&lt;.0001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</si>
  <si>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</si>
  <si>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</si>
  <si>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</si>
  <si>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</si>
  <si>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</si>
  <si>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</si>
  <si>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</si>
  <si>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</si>
  <si>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</si>
  <si>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</si>
  <si>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</si>
  <si>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</si>
  <si>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</si>
  <si>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</si>
  <si>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</si>
  <si>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</si>
  <si>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</si>
  <si>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</si>
  <si>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</si>
  <si>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</si>
  <si>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</si>
  <si>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</si>
  <si>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Count</t>
  </si>
  <si>
    <t>Rate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</si>
  <si>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</si>
  <si>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2011 vs 2016</t>
  </si>
  <si>
    <t>Label</t>
  </si>
  <si>
    <t>Notatio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</si>
  <si>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2011 is statistically significantly different from the rate in 2016 (p&lt;0.05).</t>
    </r>
  </si>
  <si>
    <t>Age- and Sex-Adjusted Percents by Health Region</t>
  </si>
  <si>
    <t>Southern Health-
Santé Sud</t>
  </si>
  <si>
    <t>S:\asp\prog\natdik\Obj1_2\Obj1_2_ESAC_Tables2_All_v2.sas</t>
  </si>
  <si>
    <t>Date = 10JUL2018 Time=11:30</t>
  </si>
  <si>
    <t>Age- and sex-adjusted percent, age 15+, all prescribers</t>
  </si>
  <si>
    <t>Age- and sex-adjusted relative rate, 95% CI, age 15+, all prescribers</t>
  </si>
  <si>
    <t>Table X.X: Annual Consumption of Third- and Fourth-Generation Cephalosporins (J01DD and J01DE) as Percent of Total Antibacterials (J01) Among Adults by Health Region</t>
  </si>
  <si>
    <t>Table X.X: Annual Consumption of Third- and Fourth-Generation Cephalosporins (J01DD and J01DE) as Percent of Total Antibacterials (J01) Relative to Manitoba Among Adults by Health Region</t>
  </si>
  <si>
    <t>Table 2.2. Adjusted Proportions(%) of group3 J01DD_DE in MB adults 15+ by RHA</t>
  </si>
  <si>
    <t>Adjusted J01DD_DE : Estimates of Time Trends by RHA</t>
  </si>
  <si>
    <t>Adjusted J01DD_DE : 2016 vs 2011(ref) by RHA</t>
  </si>
  <si>
    <t>"P:\asp\Analyses\DDD\DDD rates\Obj1_Part2_ESAC indicators\ESAC_Table2_ByRHA_withStats\J01DD_DE\ESAC_Table2_2_ByRHA_Adults_Adj_J01DD_DE_v2.html"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</si>
</sst>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theme="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rgb="FF00857D"/>
      </left>
      <right/>
      <top/>
      <bottom style="thin">
        <color theme="7"/>
      </bottom>
      <diagonal/>
    </border>
    <border>
      <left style="thin">
        <color rgb="FF00857D"/>
      </left>
      <right style="thin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8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32" fillId="33" borderId="39" xfId="59" applyFont="1" applyFill="1" applyBorder="1" applyAlignment="1">
      <alignment horizontal="left" vertical="center" indent="2"/>
    </xf>
    <xf numFmtId="0" fontId="32" fillId="37" borderId="42" xfId="59" applyFont="1" applyFill="1" applyBorder="1" applyAlignment="1">
      <alignment horizontal="left" vertical="center" indent="2"/>
    </xf>
    <xf numFmtId="1" fontId="32" fillId="33" borderId="39" xfId="59" applyNumberFormat="1" applyFont="1" applyFill="1" applyBorder="1" applyAlignment="1">
      <alignment horizontal="left" vertical="center" indent="2"/>
    </xf>
    <xf numFmtId="1" fontId="32" fillId="37" borderId="39" xfId="59" applyNumberFormat="1" applyFont="1" applyFill="1" applyBorder="1" applyAlignment="1">
      <alignment horizontal="left" vertical="center" indent="2"/>
    </xf>
    <xf numFmtId="0" fontId="8" fillId="0" borderId="0" xfId="0" applyFont="1" applyAlignment="1">
      <alignment wrapText="1"/>
    </xf>
    <xf numFmtId="1" fontId="0" fillId="0" borderId="0" xfId="0" applyNumberFormat="1"/>
    <xf numFmtId="2" fontId="0" fillId="0" borderId="0" xfId="0" applyNumberFormat="1"/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0" fontId="36" fillId="0" borderId="0" xfId="0" applyFont="1"/>
    <xf numFmtId="0" fontId="36" fillId="0" borderId="0" xfId="0" applyFont="1" applyFill="1"/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wrapText="1"/>
    </xf>
    <xf numFmtId="2" fontId="0" fillId="0" borderId="0" xfId="0" applyNumberFormat="1" applyAlignment="1">
      <alignment wrapText="1"/>
    </xf>
    <xf numFmtId="0" fontId="31" fillId="34" borderId="45" xfId="58" applyFont="1" applyBorder="1" applyAlignment="1">
      <alignment horizontal="center" vertical="center" wrapText="1"/>
    </xf>
    <xf numFmtId="0" fontId="31" fillId="34" borderId="26" xfId="58" applyFont="1" applyBorder="1" applyAlignment="1">
      <alignment horizontal="center" vertical="center" wrapText="1"/>
    </xf>
    <xf numFmtId="2" fontId="33" fillId="33" borderId="40" xfId="48" applyFont="1" applyFill="1" applyBorder="1" applyAlignment="1">
      <alignment horizontal="left" vertical="center" indent="2"/>
    </xf>
    <xf numFmtId="2" fontId="33" fillId="33" borderId="41" xfId="48" applyFont="1" applyFill="1" applyBorder="1" applyAlignment="1">
      <alignment horizontal="left" vertical="center" indent="2"/>
    </xf>
    <xf numFmtId="2" fontId="33" fillId="37" borderId="40" xfId="48" applyFont="1" applyFill="1" applyBorder="1" applyAlignment="1">
      <alignment horizontal="left" vertical="center" indent="2"/>
    </xf>
    <xf numFmtId="2" fontId="33" fillId="37" borderId="41" xfId="48" applyFont="1" applyFill="1" applyBorder="1" applyAlignment="1">
      <alignment horizontal="left" vertical="center" indent="2"/>
    </xf>
    <xf numFmtId="2" fontId="33" fillId="37" borderId="43" xfId="48" applyFont="1" applyFill="1" applyBorder="1" applyAlignment="1">
      <alignment horizontal="left" vertical="center" indent="2"/>
    </xf>
    <xf numFmtId="2" fontId="33" fillId="37" borderId="44" xfId="48" applyFont="1" applyFill="1" applyBorder="1" applyAlignment="1">
      <alignment horizontal="left" vertical="center" indent="2"/>
    </xf>
    <xf numFmtId="0" fontId="31" fillId="34" borderId="33" xfId="58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1" fillId="34" borderId="26" xfId="58" applyFont="1" applyBorder="1">
      <alignment horizontal="center" vertical="center" wrapText="1"/>
    </xf>
    <xf numFmtId="0" fontId="31" fillId="34" borderId="33" xfId="58" applyFont="1" applyBorder="1">
      <alignment horizontal="center" vertical="center" wrapText="1"/>
    </xf>
    <xf numFmtId="0" fontId="32" fillId="33" borderId="35" xfId="59" applyNumberFormat="1" applyFont="1" applyFill="1" applyBorder="1" applyAlignment="1">
      <alignment horizontal="left" vertical="center" indent="1"/>
    </xf>
    <xf numFmtId="0" fontId="33" fillId="33" borderId="38" xfId="0" applyFont="1" applyFill="1" applyBorder="1" applyAlignment="1">
      <alignment horizontal="center" vertical="center" wrapText="1"/>
    </xf>
    <xf numFmtId="0" fontId="33" fillId="33" borderId="46" xfId="0" applyFont="1" applyFill="1" applyBorder="1" applyAlignment="1">
      <alignment horizontal="center" vertical="center" wrapText="1"/>
    </xf>
    <xf numFmtId="0" fontId="32" fillId="36" borderId="36" xfId="59" applyNumberFormat="1" applyFont="1" applyFill="1" applyBorder="1" applyAlignment="1">
      <alignment horizontal="left" vertical="center" indent="1"/>
    </xf>
    <xf numFmtId="0" fontId="33" fillId="36" borderId="37" xfId="0" applyFont="1" applyFill="1" applyBorder="1" applyAlignment="1">
      <alignment horizontal="center" vertical="center" wrapText="1"/>
    </xf>
    <xf numFmtId="0" fontId="33" fillId="36" borderId="47" xfId="0" applyFont="1" applyFill="1" applyBorder="1" applyAlignment="1">
      <alignment horizontal="center" vertical="center" wrapText="1"/>
    </xf>
    <xf numFmtId="0" fontId="32" fillId="33" borderId="36" xfId="59" applyNumberFormat="1" applyFont="1" applyFill="1" applyBorder="1" applyAlignment="1">
      <alignment horizontal="left" vertical="center" indent="1"/>
    </xf>
    <xf numFmtId="0" fontId="33" fillId="33" borderId="37" xfId="0" applyFont="1" applyFill="1" applyBorder="1" applyAlignment="1">
      <alignment horizontal="center" vertical="center" wrapText="1"/>
    </xf>
    <xf numFmtId="0" fontId="33" fillId="33" borderId="47" xfId="0" applyFont="1" applyFill="1" applyBorder="1" applyAlignment="1">
      <alignment horizontal="center" vertical="center" wrapText="1"/>
    </xf>
    <xf numFmtId="0" fontId="32" fillId="33" borderId="48" xfId="59" applyNumberFormat="1" applyFont="1" applyFill="1" applyBorder="1" applyAlignment="1">
      <alignment horizontal="left" vertical="center" indent="1"/>
    </xf>
    <xf numFmtId="0" fontId="33" fillId="33" borderId="49" xfId="0" applyFont="1" applyFill="1" applyBorder="1" applyAlignment="1">
      <alignment horizontal="center" vertical="center" wrapText="1"/>
    </xf>
    <xf numFmtId="0" fontId="33" fillId="33" borderId="50" xfId="0" applyFont="1" applyFill="1" applyBorder="1" applyAlignment="1">
      <alignment horizontal="center" vertical="center" wrapText="1"/>
    </xf>
    <xf numFmtId="0" fontId="33" fillId="0" borderId="0" xfId="0" applyFont="1"/>
    <xf numFmtId="0" fontId="34" fillId="33" borderId="0" xfId="55" applyFont="1" applyFill="1" applyAlignment="1">
      <alignment horizontal="left" vertical="top" indent="1"/>
    </xf>
    <xf numFmtId="0" fontId="34" fillId="33" borderId="0" xfId="55" applyFont="1" applyFill="1" applyBorder="1" applyAlignment="1">
      <alignment horizontal="left" vertical="top" indent="1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top"/>
    </xf>
    <xf numFmtId="0" fontId="30" fillId="33" borderId="0" xfId="0" applyFont="1" applyFill="1" applyAlignment="1">
      <alignment horizontal="center" vertical="top" wrapText="1"/>
    </xf>
    <xf numFmtId="0" fontId="31" fillId="34" borderId="29" xfId="58" applyFont="1" applyBorder="1" applyAlignment="1">
      <alignment horizontal="center" vertical="center" wrapText="1"/>
    </xf>
    <xf numFmtId="0" fontId="31" fillId="34" borderId="34" xfId="58" applyFont="1" applyBorder="1" applyAlignment="1">
      <alignment horizontal="center" vertical="center" wrapText="1"/>
    </xf>
    <xf numFmtId="0" fontId="31" fillId="34" borderId="30" xfId="58" applyFont="1" applyBorder="1">
      <alignment horizontal="center" vertical="center" wrapText="1"/>
    </xf>
    <xf numFmtId="0" fontId="31" fillId="34" borderId="31" xfId="58" applyFont="1" applyBorder="1">
      <alignment horizontal="center" vertical="center" wrapText="1"/>
    </xf>
    <xf numFmtId="0" fontId="31" fillId="34" borderId="28" xfId="58" applyFont="1" applyBorder="1" applyAlignment="1">
      <alignment horizontal="center" vertical="center" wrapText="1"/>
    </xf>
    <xf numFmtId="0" fontId="31" fillId="34" borderId="32" xfId="58" applyFont="1" applyBorder="1" applyAlignment="1">
      <alignment horizontal="center" vertical="center" wrapText="1"/>
    </xf>
    <xf numFmtId="0" fontId="34" fillId="33" borderId="0" xfId="55" applyFont="1" applyFill="1" applyAlignment="1">
      <alignment horizontal="left" vertical="center" indent="1"/>
    </xf>
    <xf numFmtId="49" fontId="32" fillId="33" borderId="0" xfId="62" applyFont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9"/>
      <tableStyleElement type="secondRowStripe" dxfId="8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624124906001517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0.19420999999999999</c:v>
                </c:pt>
                <c:pt idx="1">
                  <c:v>0.15628</c:v>
                </c:pt>
                <c:pt idx="2">
                  <c:v>0.20152999999999999</c:v>
                </c:pt>
                <c:pt idx="3">
                  <c:v>0.12199</c:v>
                </c:pt>
                <c:pt idx="4">
                  <c:v>9.7439999999999999E-2</c:v>
                </c:pt>
                <c:pt idx="5">
                  <c:v>0.18443000000000001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0.18343000000000001</c:v>
                </c:pt>
                <c:pt idx="1">
                  <c:v>0.19206999999999999</c:v>
                </c:pt>
                <c:pt idx="2">
                  <c:v>0.21803</c:v>
                </c:pt>
                <c:pt idx="3">
                  <c:v>0.10807</c:v>
                </c:pt>
                <c:pt idx="4">
                  <c:v>7.4709999999999999E-2</c:v>
                </c:pt>
                <c:pt idx="5">
                  <c:v>0.12352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0.48409000000000002</c:v>
                </c:pt>
                <c:pt idx="1">
                  <c:v>0.29685</c:v>
                </c:pt>
                <c:pt idx="2">
                  <c:v>0.29441000000000001</c:v>
                </c:pt>
                <c:pt idx="3">
                  <c:v>0.15840000000000001</c:v>
                </c:pt>
                <c:pt idx="4">
                  <c:v>0.14796999999999999</c:v>
                </c:pt>
                <c:pt idx="5">
                  <c:v>0.18634999999999999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0.55735999999999997</c:v>
                </c:pt>
                <c:pt idx="1">
                  <c:v>0.65864</c:v>
                </c:pt>
                <c:pt idx="2">
                  <c:v>0.45582</c:v>
                </c:pt>
                <c:pt idx="3">
                  <c:v>0.23919000000000001</c:v>
                </c:pt>
                <c:pt idx="4">
                  <c:v>0.15456</c:v>
                </c:pt>
                <c:pt idx="5">
                  <c:v>0.23924000000000001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0.20111000000000001</c:v>
                </c:pt>
                <c:pt idx="1">
                  <c:v>0.25573000000000001</c:v>
                </c:pt>
                <c:pt idx="2">
                  <c:v>0.21929000000000001</c:v>
                </c:pt>
                <c:pt idx="3">
                  <c:v>0.16793</c:v>
                </c:pt>
                <c:pt idx="4">
                  <c:v>0.11005</c:v>
                </c:pt>
                <c:pt idx="5">
                  <c:v>0.10403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0.27240999999999999</c:v>
                </c:pt>
                <c:pt idx="1">
                  <c:v>0.25463999999999998</c:v>
                </c:pt>
                <c:pt idx="2">
                  <c:v>0.25134000000000001</c:v>
                </c:pt>
                <c:pt idx="3">
                  <c:v>0.13369</c:v>
                </c:pt>
                <c:pt idx="4">
                  <c:v>0.10054</c:v>
                </c:pt>
                <c:pt idx="5">
                  <c:v>0.1527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9517060367454054E-2"/>
          <c:y val="0.14396020959436437"/>
          <c:w val="0.2872923571120774"/>
          <c:h val="0.2190550740898084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67670" cy="414793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0.10759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447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Consumption of </a:t>
          </a:r>
          <a:r>
            <a:rPr lang="el-GR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lang="en-CA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Lactamase-Sensitive Penicillins (J01CE)</a:t>
          </a:r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as Percent of Total Antimicrobials (J01)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percent, all ages,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Analyses/DDD/DDD%20rates/Obj1_Part2_ESAC%20indicators/ESAC_Table2_ByRHA_withStats/J01DD_DE/ESAC_Table2_2_ByRHA_Adults_Adj_J01DD_DE_v2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G13"/>
  <sheetViews>
    <sheetView showGridLines="0" tabSelected="1" workbookViewId="0">
      <selection activeCell="A4" sqref="A4:A5"/>
    </sheetView>
  </sheetViews>
  <sheetFormatPr defaultColWidth="9.140625" defaultRowHeight="14.25" x14ac:dyDescent="0.2"/>
  <cols>
    <col min="1" max="1" width="8.140625" style="37" customWidth="1"/>
    <col min="2" max="7" width="11.28515625" style="38" customWidth="1"/>
    <col min="8" max="16384" width="9.140625" style="35"/>
  </cols>
  <sheetData>
    <row r="1" spans="1:7" ht="27" customHeight="1" x14ac:dyDescent="0.2">
      <c r="A1" s="67" t="s">
        <v>63</v>
      </c>
      <c r="B1" s="67"/>
      <c r="C1" s="67"/>
      <c r="D1" s="67"/>
      <c r="E1" s="67"/>
      <c r="F1" s="67"/>
      <c r="G1" s="67"/>
    </row>
    <row r="2" spans="1:7" ht="12" customHeight="1" x14ac:dyDescent="0.2">
      <c r="A2" s="68" t="s">
        <v>61</v>
      </c>
      <c r="B2" s="68"/>
      <c r="C2" s="68"/>
      <c r="D2" s="68"/>
      <c r="E2" s="68"/>
      <c r="F2" s="68"/>
      <c r="G2" s="68"/>
    </row>
    <row r="3" spans="1:7" ht="7.5" customHeight="1" x14ac:dyDescent="0.2">
      <c r="A3" s="69"/>
      <c r="B3" s="69"/>
      <c r="C3" s="69"/>
      <c r="D3" s="69"/>
      <c r="E3" s="69"/>
      <c r="F3" s="69"/>
      <c r="G3" s="69"/>
    </row>
    <row r="4" spans="1:7" s="36" customFormat="1" ht="12.75" customHeight="1" x14ac:dyDescent="0.2">
      <c r="A4" s="70" t="s">
        <v>14</v>
      </c>
      <c r="B4" s="72" t="s">
        <v>57</v>
      </c>
      <c r="C4" s="72"/>
      <c r="D4" s="72"/>
      <c r="E4" s="72"/>
      <c r="F4" s="72"/>
      <c r="G4" s="73"/>
    </row>
    <row r="5" spans="1:7" s="36" customFormat="1" ht="40.9" customHeight="1" x14ac:dyDescent="0.2">
      <c r="A5" s="71"/>
      <c r="B5" s="40" t="s">
        <v>58</v>
      </c>
      <c r="C5" s="41" t="s">
        <v>21</v>
      </c>
      <c r="D5" s="41" t="s">
        <v>2</v>
      </c>
      <c r="E5" s="41" t="s">
        <v>16</v>
      </c>
      <c r="F5" s="41" t="s">
        <v>15</v>
      </c>
      <c r="G5" s="48" t="s">
        <v>1</v>
      </c>
    </row>
    <row r="6" spans="1:7" s="36" customFormat="1" ht="12.75" customHeight="1" x14ac:dyDescent="0.2">
      <c r="A6" s="28">
        <v>2011</v>
      </c>
      <c r="B6" s="42">
        <f>fig_tbldata!C4</f>
        <v>0.19420999999999999</v>
      </c>
      <c r="C6" s="43">
        <f>fig_tbldata!E4</f>
        <v>0.18343000000000001</v>
      </c>
      <c r="D6" s="43">
        <f>fig_tbldata!G4</f>
        <v>0.48409000000000002</v>
      </c>
      <c r="E6" s="43">
        <f>fig_tbldata!I4</f>
        <v>0.55735999999999997</v>
      </c>
      <c r="F6" s="43">
        <f>fig_tbldata!K4</f>
        <v>0.20111000000000001</v>
      </c>
      <c r="G6" s="43">
        <f>fig_tbldata!M4</f>
        <v>0.27240999999999999</v>
      </c>
    </row>
    <row r="7" spans="1:7" s="36" customFormat="1" ht="12.75" customHeight="1" x14ac:dyDescent="0.2">
      <c r="A7" s="29">
        <v>2012</v>
      </c>
      <c r="B7" s="44">
        <f>fig_tbldata!C5</f>
        <v>0.15628</v>
      </c>
      <c r="C7" s="45">
        <f>fig_tbldata!E5</f>
        <v>0.19206999999999999</v>
      </c>
      <c r="D7" s="45">
        <f>fig_tbldata!G5</f>
        <v>0.29685</v>
      </c>
      <c r="E7" s="45">
        <f>fig_tbldata!I5</f>
        <v>0.65864</v>
      </c>
      <c r="F7" s="45">
        <f>fig_tbldata!K5</f>
        <v>0.25573000000000001</v>
      </c>
      <c r="G7" s="45">
        <f>fig_tbldata!M5</f>
        <v>0.25463999999999998</v>
      </c>
    </row>
    <row r="8" spans="1:7" s="36" customFormat="1" ht="12.75" customHeight="1" x14ac:dyDescent="0.2">
      <c r="A8" s="28">
        <v>2013</v>
      </c>
      <c r="B8" s="42">
        <f>fig_tbldata!C6</f>
        <v>0.20152999999999999</v>
      </c>
      <c r="C8" s="43">
        <f>fig_tbldata!E6</f>
        <v>0.21803</v>
      </c>
      <c r="D8" s="43">
        <f>fig_tbldata!G6</f>
        <v>0.29441000000000001</v>
      </c>
      <c r="E8" s="43">
        <f>fig_tbldata!I6</f>
        <v>0.45582</v>
      </c>
      <c r="F8" s="43">
        <f>fig_tbldata!K6</f>
        <v>0.21929000000000001</v>
      </c>
      <c r="G8" s="43">
        <f>fig_tbldata!M6</f>
        <v>0.25134000000000001</v>
      </c>
    </row>
    <row r="9" spans="1:7" s="36" customFormat="1" ht="12.75" customHeight="1" x14ac:dyDescent="0.2">
      <c r="A9" s="29">
        <v>2014</v>
      </c>
      <c r="B9" s="44">
        <f>fig_tbldata!C7</f>
        <v>0.12199</v>
      </c>
      <c r="C9" s="45">
        <f>fig_tbldata!E7</f>
        <v>0.10807</v>
      </c>
      <c r="D9" s="45">
        <f>fig_tbldata!G7</f>
        <v>0.15840000000000001</v>
      </c>
      <c r="E9" s="45">
        <f>fig_tbldata!I7</f>
        <v>0.23919000000000001</v>
      </c>
      <c r="F9" s="45">
        <f>fig_tbldata!K7</f>
        <v>0.16793</v>
      </c>
      <c r="G9" s="45">
        <f>fig_tbldata!M7</f>
        <v>0.13369</v>
      </c>
    </row>
    <row r="10" spans="1:7" s="36" customFormat="1" ht="12.75" customHeight="1" x14ac:dyDescent="0.2">
      <c r="A10" s="26">
        <v>2015</v>
      </c>
      <c r="B10" s="42">
        <f>fig_tbldata!C8</f>
        <v>9.7439999999999999E-2</v>
      </c>
      <c r="C10" s="43">
        <f>fig_tbldata!E8</f>
        <v>7.4709999999999999E-2</v>
      </c>
      <c r="D10" s="43">
        <f>fig_tbldata!G8</f>
        <v>0.14796999999999999</v>
      </c>
      <c r="E10" s="43">
        <f>fig_tbldata!I8</f>
        <v>0.15456</v>
      </c>
      <c r="F10" s="43">
        <f>fig_tbldata!K8</f>
        <v>0.11005</v>
      </c>
      <c r="G10" s="43">
        <f>fig_tbldata!M8</f>
        <v>0.10054</v>
      </c>
    </row>
    <row r="11" spans="1:7" s="36" customFormat="1" ht="12.75" customHeight="1" x14ac:dyDescent="0.2">
      <c r="A11" s="27">
        <v>2016</v>
      </c>
      <c r="B11" s="46">
        <f>IF(fig_tbldata!B11="*",CONCATENATE(FIXED(fig_tbldata!C9,2),"*"),fig_tbldata!C9)</f>
        <v>0.18443000000000001</v>
      </c>
      <c r="C11" s="47" t="str">
        <f>IF(fig_tbldata!D11="*",CONCATENATE(FIXED(fig_tbldata!E9,2),"*"),fig_tbldata!E9)</f>
        <v>0.12*</v>
      </c>
      <c r="D11" s="47" t="str">
        <f>IF(fig_tbldata!F11="*",CONCATENATE(FIXED(fig_tbldata!G9,2),"*"),fig_tbldata!G9)</f>
        <v>0.19*</v>
      </c>
      <c r="E11" s="47" t="str">
        <f>IF(fig_tbldata!H11="*",CONCATENATE(FIXED(fig_tbldata!I9,2),"*"),fig_tbldata!I9)</f>
        <v>0.24*</v>
      </c>
      <c r="F11" s="47" t="str">
        <f>IF(fig_tbldata!J11="*",CONCATENATE(FIXED(fig_tbldata!K9,2),"*"),fig_tbldata!K9)</f>
        <v>0.10*</v>
      </c>
      <c r="G11" s="47" t="str">
        <f>IF(fig_tbldata!L11="*",CONCATENATE(FIXED(fig_tbldata!M9,2),"*"),fig_tbldata!M9)</f>
        <v>0.15*</v>
      </c>
    </row>
    <row r="12" spans="1:7" s="36" customFormat="1" ht="10.5" customHeight="1" x14ac:dyDescent="0.2">
      <c r="A12" s="65" t="s">
        <v>52</v>
      </c>
      <c r="B12" s="65"/>
      <c r="C12" s="65"/>
      <c r="D12" s="65"/>
      <c r="E12" s="65"/>
      <c r="F12" s="65"/>
      <c r="G12" s="65"/>
    </row>
    <row r="13" spans="1:7" s="36" customFormat="1" ht="10.5" customHeight="1" x14ac:dyDescent="0.2">
      <c r="A13" s="66" t="s">
        <v>56</v>
      </c>
      <c r="B13" s="66"/>
      <c r="C13" s="66"/>
      <c r="D13" s="66"/>
      <c r="E13" s="66"/>
      <c r="F13" s="66"/>
      <c r="G13" s="66"/>
    </row>
  </sheetData>
  <mergeCells count="7">
    <mergeCell ref="A12:G12"/>
    <mergeCell ref="A13:G13"/>
    <mergeCell ref="A1:G1"/>
    <mergeCell ref="A2:G2"/>
    <mergeCell ref="A3:G3"/>
    <mergeCell ref="A4:A5"/>
    <mergeCell ref="B4:G4"/>
  </mergeCells>
  <pageMargins left="0.70866141732283472" right="0.70866141732283472" top="0.74803149606299213" bottom="0.74803149606299213" header="0.31496062992125984" footer="0.31496062992125984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D628C8FD-E729-45F5-BC24-0D2C83CD328B}">
            <xm:f>tbl_sig!$C3=1</xm:f>
            <x14:dxf>
              <font>
                <b/>
                <i val="0"/>
              </font>
            </x14:dxf>
          </x14:cfRule>
          <xm:sqref>C6:C11</xm:sqref>
        </x14:conditionalFormatting>
        <x14:conditionalFormatting xmlns:xm="http://schemas.microsoft.com/office/excel/2006/main">
          <x14:cfRule type="expression" priority="1" id="{B0E93F84-FFDA-4393-87C7-A083E1B7EE66}">
            <xm:f>tbl_sig!$B3=1</xm:f>
            <x14:dxf>
              <font>
                <b/>
                <i val="0"/>
              </font>
            </x14:dxf>
          </x14:cfRule>
          <xm:sqref>B6:B11</xm:sqref>
        </x14:conditionalFormatting>
        <x14:conditionalFormatting xmlns:xm="http://schemas.microsoft.com/office/excel/2006/main">
          <x14:cfRule type="expression" priority="3" id="{7D534398-FD36-4CD3-A310-F936C2CE35B8}">
            <xm:f>tbl_sig!$D3=1</xm:f>
            <x14:dxf>
              <font>
                <b/>
                <i val="0"/>
              </font>
            </x14:dxf>
          </x14:cfRule>
          <xm:sqref>D6:D11</xm:sqref>
        </x14:conditionalFormatting>
        <x14:conditionalFormatting xmlns:xm="http://schemas.microsoft.com/office/excel/2006/main">
          <x14:cfRule type="expression" priority="4" id="{616830CD-3178-4DBA-958A-D5596DCC734D}">
            <xm:f>tbl_sig!$E3=1</xm:f>
            <x14:dxf>
              <font>
                <b/>
                <i val="0"/>
              </font>
            </x14:dxf>
          </x14:cfRule>
          <xm:sqref>E6:E11</xm:sqref>
        </x14:conditionalFormatting>
        <x14:conditionalFormatting xmlns:xm="http://schemas.microsoft.com/office/excel/2006/main">
          <x14:cfRule type="expression" priority="5" id="{AAF82167-D247-456C-A7E2-3A527E54DB85}">
            <xm:f>tbl_sig!$F3=1</xm:f>
            <x14:dxf>
              <font>
                <b/>
                <i val="0"/>
              </font>
            </x14:dxf>
          </x14:cfRule>
          <xm:sqref>F6:F11</xm:sqref>
        </x14:conditionalFormatting>
        <x14:conditionalFormatting xmlns:xm="http://schemas.microsoft.com/office/excel/2006/main">
          <x14:cfRule type="expression" priority="13" id="{A8F2BB0C-83C5-47D1-BBBE-CA858FF6E862}">
            <xm:f>tbl_sig!$G3=1</xm:f>
            <x14:dxf>
              <font>
                <b/>
                <i val="0"/>
              </font>
            </x14:dxf>
          </x14:cfRule>
          <xm:sqref>G6:G11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"/>
  <sheetViews>
    <sheetView workbookViewId="0">
      <selection activeCell="B10" sqref="B10"/>
    </sheetView>
  </sheetViews>
  <sheetFormatPr defaultRowHeight="15" x14ac:dyDescent="0.25"/>
  <cols>
    <col min="1" max="1" width="11.7109375" bestFit="1" customWidth="1"/>
    <col min="3" max="3" width="9.140625" style="32"/>
    <col min="5" max="5" width="9.140625" style="32"/>
    <col min="7" max="7" width="9.140625" style="32"/>
    <col min="9" max="9" width="9.140625" style="32"/>
    <col min="11" max="11" width="9.140625" style="32"/>
    <col min="13" max="13" width="9.140625" style="32"/>
  </cols>
  <sheetData>
    <row r="1" spans="1:13" s="3" customFormat="1" x14ac:dyDescent="0.25">
      <c r="C1" s="32"/>
      <c r="E1" s="32"/>
      <c r="G1" s="32"/>
      <c r="I1" s="32"/>
      <c r="K1" s="32"/>
      <c r="M1" s="32"/>
    </row>
    <row r="2" spans="1:13" s="30" customFormat="1" ht="60" x14ac:dyDescent="0.25">
      <c r="B2" s="30" t="s">
        <v>3</v>
      </c>
      <c r="C2" s="33"/>
      <c r="D2" s="30" t="s">
        <v>21</v>
      </c>
      <c r="E2" s="33"/>
      <c r="F2" s="30" t="s">
        <v>2</v>
      </c>
      <c r="G2" s="33"/>
      <c r="H2" s="30" t="s">
        <v>16</v>
      </c>
      <c r="I2" s="33"/>
      <c r="J2" s="30" t="s">
        <v>15</v>
      </c>
      <c r="K2" s="33"/>
      <c r="L2" s="30" t="s">
        <v>1</v>
      </c>
      <c r="M2" s="33"/>
    </row>
    <row r="3" spans="1:13" s="11" customFormat="1" x14ac:dyDescent="0.25">
      <c r="B3" s="11" t="s">
        <v>50</v>
      </c>
      <c r="C3" s="34" t="s">
        <v>51</v>
      </c>
      <c r="D3" s="11" t="s">
        <v>50</v>
      </c>
      <c r="E3" s="34" t="s">
        <v>51</v>
      </c>
      <c r="F3" s="11" t="s">
        <v>50</v>
      </c>
      <c r="G3" s="34" t="s">
        <v>51</v>
      </c>
      <c r="H3" s="11" t="s">
        <v>50</v>
      </c>
      <c r="I3" s="34" t="s">
        <v>51</v>
      </c>
      <c r="J3" s="11" t="s">
        <v>50</v>
      </c>
      <c r="K3" s="34" t="s">
        <v>51</v>
      </c>
      <c r="L3" s="11" t="s">
        <v>50</v>
      </c>
      <c r="M3" s="34" t="s">
        <v>51</v>
      </c>
    </row>
    <row r="4" spans="1:13" x14ac:dyDescent="0.25">
      <c r="A4" s="11">
        <v>2011</v>
      </c>
      <c r="B4" s="31">
        <f>orig_data!C7</f>
        <v>1664</v>
      </c>
      <c r="C4" s="32">
        <f>orig_data!E7</f>
        <v>0.19420999999999999</v>
      </c>
      <c r="D4" s="31">
        <f>orig_data!C13</f>
        <v>7292</v>
      </c>
      <c r="E4" s="32">
        <f>orig_data!E13</f>
        <v>0.18343000000000001</v>
      </c>
      <c r="F4" s="31">
        <f>orig_data!C19</f>
        <v>5774.5</v>
      </c>
      <c r="G4" s="32">
        <f>orig_data!E19</f>
        <v>0.48409000000000002</v>
      </c>
      <c r="H4" s="31">
        <f>orig_data!C25</f>
        <v>4078</v>
      </c>
      <c r="I4" s="32">
        <f>orig_data!E25</f>
        <v>0.55735999999999997</v>
      </c>
      <c r="J4" s="31">
        <f>orig_data!C31</f>
        <v>627</v>
      </c>
      <c r="K4" s="32">
        <f>orig_data!E31</f>
        <v>0.20111000000000001</v>
      </c>
      <c r="L4" s="31">
        <f>orig_data!C37</f>
        <v>19435.5</v>
      </c>
      <c r="M4" s="32">
        <f>orig_data!E37</f>
        <v>0.27240999999999999</v>
      </c>
    </row>
    <row r="5" spans="1:13" x14ac:dyDescent="0.25">
      <c r="A5" s="11">
        <v>2012</v>
      </c>
      <c r="B5" s="31">
        <f>orig_data!C8</f>
        <v>1448</v>
      </c>
      <c r="C5" s="32">
        <f>orig_data!E8</f>
        <v>0.15628</v>
      </c>
      <c r="D5" s="31">
        <f>orig_data!C14</f>
        <v>8183.5</v>
      </c>
      <c r="E5" s="32">
        <f>orig_data!E14</f>
        <v>0.19206999999999999</v>
      </c>
      <c r="F5" s="31">
        <f>orig_data!C20</f>
        <v>3914</v>
      </c>
      <c r="G5" s="32">
        <f>orig_data!E20</f>
        <v>0.29685</v>
      </c>
      <c r="H5" s="31">
        <f>orig_data!C26</f>
        <v>5380</v>
      </c>
      <c r="I5" s="32">
        <f>orig_data!E26</f>
        <v>0.65864</v>
      </c>
      <c r="J5" s="31">
        <f>orig_data!C32</f>
        <v>915</v>
      </c>
      <c r="K5" s="32">
        <f>orig_data!E32</f>
        <v>0.25573000000000001</v>
      </c>
      <c r="L5" s="31">
        <f>orig_data!C38</f>
        <v>19840.5</v>
      </c>
      <c r="M5" s="32">
        <f>orig_data!E38</f>
        <v>0.25463999999999998</v>
      </c>
    </row>
    <row r="6" spans="1:13" x14ac:dyDescent="0.25">
      <c r="A6" s="11">
        <v>2013</v>
      </c>
      <c r="B6" s="31">
        <f>orig_data!C9</f>
        <v>1690</v>
      </c>
      <c r="C6" s="32">
        <f>orig_data!E9</f>
        <v>0.20152999999999999</v>
      </c>
      <c r="D6" s="31">
        <f>orig_data!C15</f>
        <v>8970.1</v>
      </c>
      <c r="E6" s="32">
        <f>orig_data!E15</f>
        <v>0.21803</v>
      </c>
      <c r="F6" s="31">
        <f>orig_data!C21</f>
        <v>3833</v>
      </c>
      <c r="G6" s="32">
        <f>orig_data!E21</f>
        <v>0.29441000000000001</v>
      </c>
      <c r="H6" s="31">
        <f>orig_data!C27</f>
        <v>3614</v>
      </c>
      <c r="I6" s="32">
        <f>orig_data!E27</f>
        <v>0.45582</v>
      </c>
      <c r="J6" s="31">
        <f>orig_data!C33</f>
        <v>752.5</v>
      </c>
      <c r="K6" s="32">
        <f>orig_data!E33</f>
        <v>0.21929000000000001</v>
      </c>
      <c r="L6" s="31">
        <f>orig_data!C39</f>
        <v>18859.599999999999</v>
      </c>
      <c r="M6" s="32">
        <f>orig_data!E39</f>
        <v>0.25134000000000001</v>
      </c>
    </row>
    <row r="7" spans="1:13" x14ac:dyDescent="0.25">
      <c r="A7" s="11">
        <v>2014</v>
      </c>
      <c r="B7" s="31">
        <f>orig_data!C10</f>
        <v>1039.5</v>
      </c>
      <c r="C7" s="32">
        <f>orig_data!E10</f>
        <v>0.12199</v>
      </c>
      <c r="D7" s="31">
        <f>orig_data!C16</f>
        <v>4583</v>
      </c>
      <c r="E7" s="32">
        <f>orig_data!E16</f>
        <v>0.10807</v>
      </c>
      <c r="F7" s="31">
        <f>orig_data!C22</f>
        <v>2042</v>
      </c>
      <c r="G7" s="32">
        <f>orig_data!E22</f>
        <v>0.15840000000000001</v>
      </c>
      <c r="H7" s="31">
        <f>orig_data!C28</f>
        <v>1905.5</v>
      </c>
      <c r="I7" s="32">
        <f>orig_data!E28</f>
        <v>0.23919000000000001</v>
      </c>
      <c r="J7" s="31">
        <f>orig_data!C34</f>
        <v>536</v>
      </c>
      <c r="K7" s="32">
        <f>orig_data!E34</f>
        <v>0.16793</v>
      </c>
      <c r="L7" s="31">
        <f>orig_data!C40</f>
        <v>10106</v>
      </c>
      <c r="M7" s="32">
        <f>orig_data!E40</f>
        <v>0.13369</v>
      </c>
    </row>
    <row r="8" spans="1:13" x14ac:dyDescent="0.25">
      <c r="A8" s="11">
        <v>2015</v>
      </c>
      <c r="B8" s="31">
        <f>orig_data!C11</f>
        <v>809</v>
      </c>
      <c r="C8" s="32">
        <f>orig_data!E11</f>
        <v>9.7439999999999999E-2</v>
      </c>
      <c r="D8" s="31">
        <f>orig_data!C17</f>
        <v>3076.5</v>
      </c>
      <c r="E8" s="32">
        <f>orig_data!E17</f>
        <v>7.4709999999999999E-2</v>
      </c>
      <c r="F8" s="31">
        <f>orig_data!C23</f>
        <v>1949</v>
      </c>
      <c r="G8" s="32">
        <f>orig_data!E23</f>
        <v>0.14796999999999999</v>
      </c>
      <c r="H8" s="31">
        <f>orig_data!C29</f>
        <v>1198.5</v>
      </c>
      <c r="I8" s="32">
        <f>orig_data!E29</f>
        <v>0.15456</v>
      </c>
      <c r="J8" s="31">
        <f>orig_data!C35</f>
        <v>365</v>
      </c>
      <c r="K8" s="32">
        <f>orig_data!E35</f>
        <v>0.11005</v>
      </c>
      <c r="L8" s="31">
        <f>orig_data!C41</f>
        <v>7398</v>
      </c>
      <c r="M8" s="32">
        <f>orig_data!E41</f>
        <v>0.10054</v>
      </c>
    </row>
    <row r="9" spans="1:13" x14ac:dyDescent="0.25">
      <c r="A9" s="11">
        <v>2016</v>
      </c>
      <c r="B9" s="31">
        <f>orig_data!C12</f>
        <v>1633</v>
      </c>
      <c r="C9" s="32">
        <f>orig_data!E12</f>
        <v>0.18443000000000001</v>
      </c>
      <c r="D9" s="31">
        <f>orig_data!C18</f>
        <v>5298.5</v>
      </c>
      <c r="E9" s="32">
        <f>orig_data!E18</f>
        <v>0.12352</v>
      </c>
      <c r="F9" s="31">
        <f>orig_data!C24</f>
        <v>2456</v>
      </c>
      <c r="G9" s="32">
        <f>orig_data!E24</f>
        <v>0.18634999999999999</v>
      </c>
      <c r="H9" s="31">
        <f>orig_data!C30</f>
        <v>1883</v>
      </c>
      <c r="I9" s="32">
        <f>orig_data!E30</f>
        <v>0.23924000000000001</v>
      </c>
      <c r="J9" s="31">
        <f>orig_data!C36</f>
        <v>425.5</v>
      </c>
      <c r="K9" s="32">
        <f>orig_data!E36</f>
        <v>0.10403</v>
      </c>
      <c r="L9" s="31">
        <f>orig_data!C42</f>
        <v>11696</v>
      </c>
      <c r="M9" s="32">
        <f>orig_data!E42</f>
        <v>0.1527</v>
      </c>
    </row>
    <row r="10" spans="1:13" x14ac:dyDescent="0.25">
      <c r="A10" s="11" t="s">
        <v>53</v>
      </c>
      <c r="B10">
        <f>orig_data!$H$70</f>
        <v>0.71309999999999996</v>
      </c>
      <c r="D10">
        <f>orig_data!$H$71</f>
        <v>3.8E-3</v>
      </c>
      <c r="F10" t="str">
        <f>orig_data!$H$72</f>
        <v>&lt;.0001</v>
      </c>
      <c r="H10" t="str">
        <f>orig_data!$H$73</f>
        <v>&lt;.0001</v>
      </c>
      <c r="J10" t="str">
        <f>orig_data!$H$74</f>
        <v>&lt;.0001</v>
      </c>
      <c r="L10" t="str">
        <f>orig_data!$H$75</f>
        <v>&lt;.0001</v>
      </c>
    </row>
    <row r="11" spans="1:13" s="3" customFormat="1" x14ac:dyDescent="0.25">
      <c r="A11" s="11" t="s">
        <v>55</v>
      </c>
      <c r="B11" s="3" t="str">
        <f>IF(OR(B10="&lt;.0001",B10&lt;0.05),"*","")</f>
        <v/>
      </c>
      <c r="C11" s="32"/>
      <c r="D11" s="3" t="str">
        <f>IF(OR(D10="&lt;.0001",D10&lt;0.05),"*","")</f>
        <v>*</v>
      </c>
      <c r="E11" s="32"/>
      <c r="F11" s="3" t="str">
        <f>IF(OR(F10="&lt;.0001",F10&lt;0.05),"*","")</f>
        <v>*</v>
      </c>
      <c r="G11" s="32"/>
      <c r="H11" s="3" t="str">
        <f>IF(OR(H10="&lt;.0001",H10&lt;0.05),"*","")</f>
        <v>*</v>
      </c>
      <c r="I11" s="32"/>
      <c r="J11" s="3" t="str">
        <f>IF(OR(J10="&lt;.0001",J10&lt;0.05),"*","")</f>
        <v>*</v>
      </c>
      <c r="K11" s="32"/>
      <c r="L11" s="3" t="str">
        <f>IF(OR(L10="&lt;.0001",L10&lt;0.05),"*","")</f>
        <v>*</v>
      </c>
      <c r="M11" s="32"/>
    </row>
    <row r="12" spans="1:13" s="20" customFormat="1" ht="60" x14ac:dyDescent="0.25">
      <c r="A12" s="30" t="s">
        <v>54</v>
      </c>
      <c r="B12" s="20" t="str">
        <f>IF(B11="*",CONCATENATE(B2,B11),B2)</f>
        <v>Southern Health-Santé Sud</v>
      </c>
      <c r="C12" s="39"/>
      <c r="D12" s="20" t="str">
        <f>IF(D11="*",CONCATENATE(D2,D11),D2)</f>
        <v>Winnipeg RHA*</v>
      </c>
      <c r="E12" s="39"/>
      <c r="F12" s="20" t="str">
        <f>IF(F11="*",CONCATENATE(F2,F11),F2)</f>
        <v>Prairie Mountain Health*</v>
      </c>
      <c r="G12" s="39"/>
      <c r="H12" s="20" t="str">
        <f>IF(H11="*",CONCATENATE(H2,H11),H2)</f>
        <v>Interlake-Eastern RHA*</v>
      </c>
      <c r="I12" s="39"/>
      <c r="J12" s="20" t="str">
        <f>IF(J11="*",CONCATENATE(J2,J11),J2)</f>
        <v>Northern Health Region*</v>
      </c>
      <c r="K12" s="39"/>
      <c r="L12" s="20" t="str">
        <f>IF(L11="*",CONCATENATE(L2,L11),L2)</f>
        <v>Manitoba*</v>
      </c>
      <c r="M12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8"/>
  <sheetViews>
    <sheetView workbookViewId="0">
      <selection activeCell="D4" sqref="D4"/>
    </sheetView>
  </sheetViews>
  <sheetFormatPr defaultRowHeight="15" x14ac:dyDescent="0.25"/>
  <sheetData>
    <row r="2" spans="1:7" s="20" customFormat="1" ht="60" x14ac:dyDescent="0.25">
      <c r="B2" s="20" t="s">
        <v>3</v>
      </c>
      <c r="C2" s="20" t="s">
        <v>21</v>
      </c>
      <c r="D2" s="20" t="s">
        <v>2</v>
      </c>
      <c r="E2" s="20" t="s">
        <v>16</v>
      </c>
      <c r="F2" s="20" t="s">
        <v>15</v>
      </c>
      <c r="G2" s="20" t="s">
        <v>1</v>
      </c>
    </row>
    <row r="3" spans="1:7" x14ac:dyDescent="0.25">
      <c r="A3">
        <v>2011</v>
      </c>
      <c r="B3" s="11">
        <f>orig_data!L7</f>
        <v>0</v>
      </c>
      <c r="C3">
        <f>orig_data!L13</f>
        <v>1</v>
      </c>
      <c r="D3" s="11">
        <f>orig_data!L19</f>
        <v>1</v>
      </c>
      <c r="E3">
        <f>orig_data!L25</f>
        <v>1</v>
      </c>
      <c r="F3">
        <f>orig_data!L31</f>
        <v>0</v>
      </c>
      <c r="G3">
        <f>orig_data!L37</f>
        <v>0</v>
      </c>
    </row>
    <row r="4" spans="1:7" x14ac:dyDescent="0.25">
      <c r="A4">
        <v>2012</v>
      </c>
      <c r="B4" s="11">
        <f>orig_data!L8</f>
        <v>1</v>
      </c>
      <c r="C4">
        <f>orig_data!L14</f>
        <v>0</v>
      </c>
      <c r="D4" s="11">
        <f>orig_data!L20</f>
        <v>0</v>
      </c>
      <c r="E4">
        <f>orig_data!L26</f>
        <v>1</v>
      </c>
      <c r="F4">
        <f>orig_data!L32</f>
        <v>0</v>
      </c>
      <c r="G4">
        <f>orig_data!L38</f>
        <v>0</v>
      </c>
    </row>
    <row r="5" spans="1:7" x14ac:dyDescent="0.25">
      <c r="A5">
        <v>2013</v>
      </c>
      <c r="B5">
        <f>orig_data!L9</f>
        <v>0</v>
      </c>
      <c r="C5">
        <f>orig_data!L15</f>
        <v>0</v>
      </c>
      <c r="D5" s="11">
        <f>orig_data!L21</f>
        <v>0</v>
      </c>
      <c r="E5">
        <f>orig_data!L27</f>
        <v>1</v>
      </c>
      <c r="F5">
        <f>orig_data!L33</f>
        <v>0</v>
      </c>
      <c r="G5">
        <f>orig_data!L39</f>
        <v>0</v>
      </c>
    </row>
    <row r="6" spans="1:7" x14ac:dyDescent="0.25">
      <c r="A6">
        <v>2014</v>
      </c>
      <c r="B6">
        <f>orig_data!L10</f>
        <v>0</v>
      </c>
      <c r="C6">
        <f>orig_data!L16</f>
        <v>0</v>
      </c>
      <c r="D6" s="11">
        <f>orig_data!L22</f>
        <v>0</v>
      </c>
      <c r="E6">
        <f>orig_data!L28</f>
        <v>1</v>
      </c>
      <c r="F6">
        <f>orig_data!L34</f>
        <v>0</v>
      </c>
      <c r="G6">
        <f>orig_data!L40</f>
        <v>0</v>
      </c>
    </row>
    <row r="7" spans="1:7" x14ac:dyDescent="0.25">
      <c r="A7">
        <v>2015</v>
      </c>
      <c r="B7">
        <f>orig_data!L11</f>
        <v>0</v>
      </c>
      <c r="C7">
        <f>orig_data!L17</f>
        <v>0</v>
      </c>
      <c r="D7" s="11">
        <f>orig_data!L23</f>
        <v>1</v>
      </c>
      <c r="E7">
        <f>orig_data!L29</f>
        <v>1</v>
      </c>
      <c r="F7">
        <f>orig_data!L35</f>
        <v>0</v>
      </c>
      <c r="G7">
        <f>orig_data!L41</f>
        <v>0</v>
      </c>
    </row>
    <row r="8" spans="1:7" x14ac:dyDescent="0.25">
      <c r="A8">
        <v>2016</v>
      </c>
      <c r="B8">
        <f>orig_data!L12</f>
        <v>0</v>
      </c>
      <c r="C8">
        <f>orig_data!L18</f>
        <v>0</v>
      </c>
      <c r="D8" s="11">
        <f>orig_data!L24</f>
        <v>0</v>
      </c>
      <c r="E8">
        <f>orig_data!L30</f>
        <v>1</v>
      </c>
      <c r="F8">
        <f>orig_data!L36</f>
        <v>1</v>
      </c>
      <c r="G8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1"/>
  <sheetViews>
    <sheetView topLeftCell="A55" workbookViewId="0">
      <selection activeCell="B1" sqref="B1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19</v>
      </c>
      <c r="B1" s="14" t="s">
        <v>68</v>
      </c>
    </row>
    <row r="2" spans="1:16" s="3" customFormat="1" x14ac:dyDescent="0.25">
      <c r="A2" s="3" t="s">
        <v>18</v>
      </c>
      <c r="B2" s="13">
        <v>43991</v>
      </c>
    </row>
    <row r="3" spans="1:16" s="3" customFormat="1" x14ac:dyDescent="0.25">
      <c r="B3" s="13"/>
    </row>
    <row r="4" spans="1:16" x14ac:dyDescent="0.25">
      <c r="A4" s="11" t="s">
        <v>65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5</v>
      </c>
      <c r="B6" s="3" t="s">
        <v>6</v>
      </c>
      <c r="C6" s="3" t="s">
        <v>4</v>
      </c>
      <c r="D6" s="3" t="s">
        <v>0</v>
      </c>
      <c r="E6" s="15" t="s">
        <v>7</v>
      </c>
      <c r="F6" s="3" t="s">
        <v>8</v>
      </c>
      <c r="G6" s="3" t="s">
        <v>9</v>
      </c>
      <c r="H6" s="15" t="s">
        <v>10</v>
      </c>
      <c r="I6" s="15" t="s">
        <v>22</v>
      </c>
      <c r="J6" s="15" t="s">
        <v>23</v>
      </c>
      <c r="K6" s="3" t="s">
        <v>11</v>
      </c>
      <c r="L6" s="15" t="s">
        <v>12</v>
      </c>
      <c r="M6" s="3"/>
      <c r="N6" s="3"/>
      <c r="O6" s="2"/>
    </row>
    <row r="7" spans="1:16" x14ac:dyDescent="0.25">
      <c r="A7" s="3" t="s">
        <v>24</v>
      </c>
      <c r="B7" s="3">
        <v>2011</v>
      </c>
      <c r="C7" s="3">
        <v>1664</v>
      </c>
      <c r="D7" s="3">
        <v>836587.87</v>
      </c>
      <c r="E7" s="15">
        <v>0.19420999999999999</v>
      </c>
      <c r="F7" s="3">
        <v>0.14813999999999999</v>
      </c>
      <c r="G7" s="3">
        <v>0.25459999999999999</v>
      </c>
      <c r="H7" s="3">
        <v>0.71289999999999998</v>
      </c>
      <c r="I7" s="3">
        <v>0.54379999999999995</v>
      </c>
      <c r="J7" s="3">
        <v>0.93459999999999999</v>
      </c>
      <c r="K7" s="3">
        <v>1.43E-2</v>
      </c>
      <c r="L7" s="15"/>
      <c r="M7" s="3"/>
      <c r="N7" s="3"/>
      <c r="O7" s="2"/>
    </row>
    <row r="8" spans="1:16" x14ac:dyDescent="0.25">
      <c r="A8" s="3" t="s">
        <v>24</v>
      </c>
      <c r="B8" s="3">
        <v>2012</v>
      </c>
      <c r="C8" s="3">
        <v>1448</v>
      </c>
      <c r="D8" s="3">
        <v>868262.63</v>
      </c>
      <c r="E8" s="15">
        <v>0.15628</v>
      </c>
      <c r="F8" s="3">
        <v>0.11912</v>
      </c>
      <c r="G8" s="3">
        <v>0.20502000000000001</v>
      </c>
      <c r="H8" s="3">
        <v>0.61370000000000002</v>
      </c>
      <c r="I8" s="3">
        <v>0.46779999999999999</v>
      </c>
      <c r="J8" s="3">
        <v>0.80520000000000003</v>
      </c>
      <c r="K8" s="3">
        <v>4.0000000000000002E-4</v>
      </c>
      <c r="L8" s="15">
        <v>1</v>
      </c>
      <c r="M8" s="3"/>
      <c r="N8" s="3"/>
      <c r="O8" s="2"/>
    </row>
    <row r="9" spans="1:16" x14ac:dyDescent="0.25">
      <c r="A9" s="3" t="s">
        <v>24</v>
      </c>
      <c r="B9" s="3">
        <v>2013</v>
      </c>
      <c r="C9" s="3">
        <v>1690</v>
      </c>
      <c r="D9" s="3">
        <v>872186.34</v>
      </c>
      <c r="E9" s="15">
        <v>0.20152999999999999</v>
      </c>
      <c r="F9" s="3">
        <v>0.15373999999999999</v>
      </c>
      <c r="G9" s="3">
        <v>0.26418999999999998</v>
      </c>
      <c r="H9" s="3">
        <v>0.80179999999999996</v>
      </c>
      <c r="I9" s="3">
        <v>0.61170000000000002</v>
      </c>
      <c r="J9" s="3">
        <v>1.0510999999999999</v>
      </c>
      <c r="K9" s="3">
        <v>0.10979999999999999</v>
      </c>
      <c r="L9" s="15"/>
      <c r="M9" s="3"/>
      <c r="N9" s="3"/>
      <c r="O9" s="2"/>
    </row>
    <row r="10" spans="1:16" x14ac:dyDescent="0.25">
      <c r="A10" s="3" t="s">
        <v>24</v>
      </c>
      <c r="B10" s="3">
        <v>2014</v>
      </c>
      <c r="C10" s="3">
        <v>1039.5</v>
      </c>
      <c r="D10" s="3">
        <v>871440.93</v>
      </c>
      <c r="E10" s="15">
        <v>0.12199</v>
      </c>
      <c r="F10" s="3">
        <v>9.2740000000000003E-2</v>
      </c>
      <c r="G10" s="3">
        <v>0.16045999999999999</v>
      </c>
      <c r="H10" s="3">
        <v>0.91249999999999998</v>
      </c>
      <c r="I10" s="3">
        <v>0.69369999999999998</v>
      </c>
      <c r="J10" s="3">
        <v>1.2002999999999999</v>
      </c>
      <c r="K10" s="3">
        <v>0.51259999999999994</v>
      </c>
      <c r="L10" s="15"/>
      <c r="M10" s="3"/>
      <c r="N10" s="3"/>
      <c r="O10" s="2"/>
    </row>
    <row r="11" spans="1:16" x14ac:dyDescent="0.25">
      <c r="A11" s="3" t="s">
        <v>24</v>
      </c>
      <c r="B11" s="3">
        <v>2015</v>
      </c>
      <c r="C11" s="3">
        <v>809</v>
      </c>
      <c r="D11" s="3">
        <v>902640.37</v>
      </c>
      <c r="E11" s="15">
        <v>9.7439999999999999E-2</v>
      </c>
      <c r="F11" s="3">
        <v>7.3889999999999997E-2</v>
      </c>
      <c r="G11" s="3">
        <v>0.1285</v>
      </c>
      <c r="H11" s="3">
        <v>0.96919999999999995</v>
      </c>
      <c r="I11" s="3">
        <v>0.7349</v>
      </c>
      <c r="J11" s="3">
        <v>1.2781</v>
      </c>
      <c r="K11" s="3">
        <v>0.82440000000000002</v>
      </c>
      <c r="L11" s="15"/>
      <c r="M11" s="3"/>
      <c r="N11" s="3"/>
      <c r="O11" s="2"/>
    </row>
    <row r="12" spans="1:16" x14ac:dyDescent="0.25">
      <c r="A12" s="3" t="s">
        <v>24</v>
      </c>
      <c r="B12" s="3">
        <v>2016</v>
      </c>
      <c r="C12" s="3">
        <v>1633</v>
      </c>
      <c r="D12" s="3">
        <v>899849.13</v>
      </c>
      <c r="E12" s="15">
        <v>0.18443000000000001</v>
      </c>
      <c r="F12" s="3">
        <v>0.14066999999999999</v>
      </c>
      <c r="G12" s="3">
        <v>0.24179</v>
      </c>
      <c r="H12" s="3">
        <v>1.2077</v>
      </c>
      <c r="I12" s="3">
        <v>0.92120000000000002</v>
      </c>
      <c r="J12" s="3">
        <v>1.5833999999999999</v>
      </c>
      <c r="K12" s="3">
        <v>0.1719</v>
      </c>
      <c r="L12" s="15"/>
      <c r="M12" s="3"/>
      <c r="N12" s="3"/>
      <c r="O12" s="2"/>
    </row>
    <row r="13" spans="1:16" x14ac:dyDescent="0.25">
      <c r="A13" s="3" t="s">
        <v>25</v>
      </c>
      <c r="B13" s="3">
        <v>2011</v>
      </c>
      <c r="C13" s="3">
        <v>7292</v>
      </c>
      <c r="D13" s="3">
        <v>4016844.63</v>
      </c>
      <c r="E13" s="15">
        <v>0.18343000000000001</v>
      </c>
      <c r="F13" s="3">
        <v>0.14049</v>
      </c>
      <c r="G13" s="3">
        <v>0.23949000000000001</v>
      </c>
      <c r="H13" s="3">
        <v>0.67330000000000001</v>
      </c>
      <c r="I13" s="3">
        <v>0.51570000000000005</v>
      </c>
      <c r="J13" s="3">
        <v>0.87909999999999999</v>
      </c>
      <c r="K13" s="3">
        <v>3.7000000000000002E-3</v>
      </c>
      <c r="L13" s="15">
        <v>1</v>
      </c>
      <c r="M13" s="3"/>
      <c r="N13" s="3"/>
      <c r="O13" s="2"/>
    </row>
    <row r="14" spans="1:16" x14ac:dyDescent="0.25">
      <c r="A14" s="3" t="s">
        <v>25</v>
      </c>
      <c r="B14" s="3">
        <v>2012</v>
      </c>
      <c r="C14" s="3">
        <v>8183.5</v>
      </c>
      <c r="D14" s="3">
        <v>4234456.82</v>
      </c>
      <c r="E14" s="15">
        <v>0.19206999999999999</v>
      </c>
      <c r="F14" s="3">
        <v>0.14712</v>
      </c>
      <c r="G14" s="3">
        <v>0.25074000000000002</v>
      </c>
      <c r="H14" s="3">
        <v>0.75429999999999997</v>
      </c>
      <c r="I14" s="3">
        <v>0.57779999999999998</v>
      </c>
      <c r="J14" s="3">
        <v>0.98470000000000002</v>
      </c>
      <c r="K14" s="3">
        <v>3.8100000000000002E-2</v>
      </c>
      <c r="L14" s="15"/>
      <c r="M14" s="3"/>
      <c r="N14" s="3"/>
      <c r="O14" s="2"/>
    </row>
    <row r="15" spans="1:16" x14ac:dyDescent="0.25">
      <c r="A15" s="3" t="s">
        <v>25</v>
      </c>
      <c r="B15" s="3">
        <v>2013</v>
      </c>
      <c r="C15" s="3">
        <v>8970.1</v>
      </c>
      <c r="D15" s="3">
        <v>4095691.72</v>
      </c>
      <c r="E15" s="15">
        <v>0.21803</v>
      </c>
      <c r="F15" s="3">
        <v>0.16702</v>
      </c>
      <c r="G15" s="3">
        <v>0.28461999999999998</v>
      </c>
      <c r="H15" s="3">
        <v>0.86750000000000005</v>
      </c>
      <c r="I15" s="3">
        <v>0.66449999999999998</v>
      </c>
      <c r="J15" s="3">
        <v>1.1324000000000001</v>
      </c>
      <c r="K15" s="3">
        <v>0.29580000000000001</v>
      </c>
      <c r="L15" s="15"/>
      <c r="M15" s="3"/>
      <c r="N15" s="3"/>
      <c r="O15" s="2"/>
    </row>
    <row r="16" spans="1:16" x14ac:dyDescent="0.25">
      <c r="A16" s="3" t="s">
        <v>25</v>
      </c>
      <c r="B16" s="3">
        <v>2014</v>
      </c>
      <c r="C16" s="3">
        <v>4583</v>
      </c>
      <c r="D16" s="3">
        <v>4158600.87</v>
      </c>
      <c r="E16" s="15">
        <v>0.10807</v>
      </c>
      <c r="F16" s="3">
        <v>8.2669999999999993E-2</v>
      </c>
      <c r="G16" s="3">
        <v>0.14126</v>
      </c>
      <c r="H16" s="3">
        <v>0.80840000000000001</v>
      </c>
      <c r="I16" s="3">
        <v>0.61839999999999995</v>
      </c>
      <c r="J16" s="3">
        <v>1.0566</v>
      </c>
      <c r="K16" s="3">
        <v>0.1195</v>
      </c>
      <c r="L16" s="15"/>
      <c r="M16" s="3"/>
      <c r="N16" s="3"/>
      <c r="O16" s="2"/>
    </row>
    <row r="17" spans="1:15" x14ac:dyDescent="0.25">
      <c r="A17" s="3" t="s">
        <v>25</v>
      </c>
      <c r="B17" s="3">
        <v>2015</v>
      </c>
      <c r="C17" s="3">
        <v>3076.5</v>
      </c>
      <c r="D17" s="3">
        <v>4251861.1500000004</v>
      </c>
      <c r="E17" s="15">
        <v>7.4709999999999999E-2</v>
      </c>
      <c r="F17" s="3">
        <v>5.7090000000000002E-2</v>
      </c>
      <c r="G17" s="3">
        <v>9.776E-2</v>
      </c>
      <c r="H17" s="3">
        <v>0.74309999999999998</v>
      </c>
      <c r="I17" s="3">
        <v>0.56789999999999996</v>
      </c>
      <c r="J17" s="3">
        <v>0.97240000000000004</v>
      </c>
      <c r="K17" s="3">
        <v>3.0499999999999999E-2</v>
      </c>
      <c r="L17" s="15"/>
      <c r="M17" s="3"/>
      <c r="N17" s="3"/>
      <c r="O17" s="2"/>
    </row>
    <row r="18" spans="1:15" x14ac:dyDescent="0.25">
      <c r="A18" s="3" t="s">
        <v>25</v>
      </c>
      <c r="B18" s="3">
        <v>2016</v>
      </c>
      <c r="C18" s="3">
        <v>5298.5</v>
      </c>
      <c r="D18" s="3">
        <v>4351666.01</v>
      </c>
      <c r="E18" s="15">
        <v>0.12352</v>
      </c>
      <c r="F18" s="3">
        <v>9.4539999999999999E-2</v>
      </c>
      <c r="G18" s="3">
        <v>0.16139000000000001</v>
      </c>
      <c r="H18" s="3">
        <v>0.80889999999999995</v>
      </c>
      <c r="I18" s="3">
        <v>0.61909999999999998</v>
      </c>
      <c r="J18" s="3">
        <v>1.0569</v>
      </c>
      <c r="K18" s="3">
        <v>0.1201</v>
      </c>
      <c r="L18" s="15"/>
      <c r="M18" s="3"/>
      <c r="N18" s="3"/>
      <c r="O18" s="2"/>
    </row>
    <row r="19" spans="1:15" x14ac:dyDescent="0.25">
      <c r="A19" s="3" t="s">
        <v>26</v>
      </c>
      <c r="B19" s="3">
        <v>2011</v>
      </c>
      <c r="C19" s="3">
        <v>5774.5</v>
      </c>
      <c r="D19" s="3">
        <v>1194564.57</v>
      </c>
      <c r="E19" s="15">
        <v>0.48409000000000002</v>
      </c>
      <c r="F19" s="3">
        <v>0.37064999999999998</v>
      </c>
      <c r="G19" s="3">
        <v>0.63224999999999998</v>
      </c>
      <c r="H19" s="3">
        <v>1.7769999999999999</v>
      </c>
      <c r="I19" s="3">
        <v>1.3606</v>
      </c>
      <c r="J19" s="3">
        <v>2.3209</v>
      </c>
      <c r="K19" s="3" t="s">
        <v>27</v>
      </c>
      <c r="L19" s="15">
        <v>1</v>
      </c>
      <c r="M19" s="3"/>
      <c r="N19" s="3"/>
      <c r="O19" s="2"/>
    </row>
    <row r="20" spans="1:15" x14ac:dyDescent="0.25">
      <c r="A20" s="3" t="s">
        <v>26</v>
      </c>
      <c r="B20" s="3">
        <v>2012</v>
      </c>
      <c r="C20" s="3">
        <v>3914</v>
      </c>
      <c r="D20" s="3">
        <v>1242140.3400000001</v>
      </c>
      <c r="E20" s="15">
        <v>0.29685</v>
      </c>
      <c r="F20" s="3">
        <v>0.22711000000000001</v>
      </c>
      <c r="G20" s="3">
        <v>0.38800000000000001</v>
      </c>
      <c r="H20" s="3">
        <v>1.1657999999999999</v>
      </c>
      <c r="I20" s="3">
        <v>0.89190000000000003</v>
      </c>
      <c r="J20" s="3">
        <v>1.5237000000000001</v>
      </c>
      <c r="K20" s="3">
        <v>0.2616</v>
      </c>
      <c r="L20" s="15"/>
      <c r="M20" s="3"/>
      <c r="N20" s="3"/>
      <c r="O20" s="2"/>
    </row>
    <row r="21" spans="1:15" x14ac:dyDescent="0.25">
      <c r="A21" s="3" t="s">
        <v>26</v>
      </c>
      <c r="B21" s="3">
        <v>2013</v>
      </c>
      <c r="C21" s="3">
        <v>3833</v>
      </c>
      <c r="D21" s="3">
        <v>1204382.78</v>
      </c>
      <c r="E21" s="15">
        <v>0.29441000000000001</v>
      </c>
      <c r="F21" s="3">
        <v>0.22520999999999999</v>
      </c>
      <c r="G21" s="3">
        <v>0.38488</v>
      </c>
      <c r="H21" s="3">
        <v>1.1714</v>
      </c>
      <c r="I21" s="3">
        <v>0.89600000000000002</v>
      </c>
      <c r="J21" s="3">
        <v>1.5313000000000001</v>
      </c>
      <c r="K21" s="3">
        <v>0.24729999999999999</v>
      </c>
      <c r="L21" s="15"/>
      <c r="M21" s="3"/>
      <c r="N21" s="3"/>
      <c r="O21" s="2"/>
    </row>
    <row r="22" spans="1:15" x14ac:dyDescent="0.25">
      <c r="A22" s="3" t="s">
        <v>26</v>
      </c>
      <c r="B22" s="3">
        <v>2014</v>
      </c>
      <c r="C22" s="3">
        <v>2042</v>
      </c>
      <c r="D22" s="3">
        <v>1202398.3</v>
      </c>
      <c r="E22" s="15">
        <v>0.15840000000000001</v>
      </c>
      <c r="F22" s="3">
        <v>0.12089</v>
      </c>
      <c r="G22" s="3">
        <v>0.20755999999999999</v>
      </c>
      <c r="H22" s="3">
        <v>1.1849000000000001</v>
      </c>
      <c r="I22" s="3">
        <v>0.90429999999999999</v>
      </c>
      <c r="J22" s="3">
        <v>1.5526</v>
      </c>
      <c r="K22" s="3">
        <v>0.21870000000000001</v>
      </c>
      <c r="L22" s="15"/>
      <c r="M22" s="3"/>
      <c r="N22" s="3"/>
      <c r="O22" s="2"/>
    </row>
    <row r="23" spans="1:15" x14ac:dyDescent="0.25">
      <c r="A23" s="3" t="s">
        <v>26</v>
      </c>
      <c r="B23" s="3">
        <v>2015</v>
      </c>
      <c r="C23" s="3">
        <v>1949</v>
      </c>
      <c r="D23" s="3">
        <v>1227783.18</v>
      </c>
      <c r="E23" s="15">
        <v>0.14796999999999999</v>
      </c>
      <c r="F23" s="3">
        <v>0.11285000000000001</v>
      </c>
      <c r="G23" s="3">
        <v>0.19402</v>
      </c>
      <c r="H23" s="3">
        <v>1.4718</v>
      </c>
      <c r="I23" s="3">
        <v>1.1225000000000001</v>
      </c>
      <c r="J23" s="3">
        <v>1.9298</v>
      </c>
      <c r="K23" s="3">
        <v>5.1999999999999998E-3</v>
      </c>
      <c r="L23" s="15">
        <v>1</v>
      </c>
      <c r="M23" s="3"/>
      <c r="N23" s="3"/>
      <c r="O23" s="2"/>
    </row>
    <row r="24" spans="1:15" x14ac:dyDescent="0.25">
      <c r="A24" s="3" t="s">
        <v>26</v>
      </c>
      <c r="B24" s="3">
        <v>2016</v>
      </c>
      <c r="C24" s="3">
        <v>2456</v>
      </c>
      <c r="D24" s="3">
        <v>1225832.96</v>
      </c>
      <c r="E24" s="15">
        <v>0.18634999999999999</v>
      </c>
      <c r="F24" s="3">
        <v>0.14230999999999999</v>
      </c>
      <c r="G24" s="3">
        <v>0.24401</v>
      </c>
      <c r="H24" s="3">
        <v>1.2202999999999999</v>
      </c>
      <c r="I24" s="3">
        <v>0.93200000000000005</v>
      </c>
      <c r="J24" s="3">
        <v>1.5979000000000001</v>
      </c>
      <c r="K24" s="3">
        <v>0.1477</v>
      </c>
      <c r="L24" s="15"/>
      <c r="M24" s="3"/>
      <c r="N24" s="3"/>
      <c r="O24" s="2"/>
    </row>
    <row r="25" spans="1:15" x14ac:dyDescent="0.25">
      <c r="A25" s="3" t="s">
        <v>28</v>
      </c>
      <c r="B25" s="3">
        <v>2011</v>
      </c>
      <c r="C25" s="3">
        <v>4078</v>
      </c>
      <c r="D25" s="3">
        <v>723672.28</v>
      </c>
      <c r="E25" s="15">
        <v>0.55735999999999997</v>
      </c>
      <c r="F25" s="3">
        <v>0.42643999999999999</v>
      </c>
      <c r="G25" s="3">
        <v>0.72848999999999997</v>
      </c>
      <c r="H25" s="3">
        <v>2.0459999999999998</v>
      </c>
      <c r="I25" s="3">
        <v>1.5653999999999999</v>
      </c>
      <c r="J25" s="3">
        <v>2.6741999999999999</v>
      </c>
      <c r="K25" s="3" t="s">
        <v>27</v>
      </c>
      <c r="L25" s="15">
        <v>1</v>
      </c>
      <c r="M25" s="3"/>
      <c r="N25" s="3"/>
      <c r="O25" s="2"/>
    </row>
    <row r="26" spans="1:15" x14ac:dyDescent="0.25">
      <c r="A26" s="3" t="s">
        <v>28</v>
      </c>
      <c r="B26" s="3">
        <v>2012</v>
      </c>
      <c r="C26" s="3">
        <v>5380</v>
      </c>
      <c r="D26" s="3">
        <v>752706.53</v>
      </c>
      <c r="E26" s="15">
        <v>0.65864</v>
      </c>
      <c r="F26" s="3">
        <v>0.50416000000000005</v>
      </c>
      <c r="G26" s="3">
        <v>0.86046</v>
      </c>
      <c r="H26" s="3">
        <v>2.5865999999999998</v>
      </c>
      <c r="I26" s="3">
        <v>1.9799</v>
      </c>
      <c r="J26" s="3">
        <v>3.3792</v>
      </c>
      <c r="K26" s="3" t="s">
        <v>27</v>
      </c>
      <c r="L26" s="15">
        <v>1</v>
      </c>
      <c r="M26" s="3"/>
      <c r="N26" s="3"/>
      <c r="O26" s="2"/>
    </row>
    <row r="27" spans="1:15" x14ac:dyDescent="0.25">
      <c r="A27" s="3" t="s">
        <v>28</v>
      </c>
      <c r="B27" s="3">
        <v>2013</v>
      </c>
      <c r="C27" s="3">
        <v>3614</v>
      </c>
      <c r="D27" s="3">
        <v>732433.6</v>
      </c>
      <c r="E27" s="15">
        <v>0.45582</v>
      </c>
      <c r="F27" s="3">
        <v>0.34853000000000001</v>
      </c>
      <c r="G27" s="3">
        <v>0.59613000000000005</v>
      </c>
      <c r="H27" s="3">
        <v>1.8134999999999999</v>
      </c>
      <c r="I27" s="3">
        <v>1.3867</v>
      </c>
      <c r="J27" s="3">
        <v>2.3717999999999999</v>
      </c>
      <c r="K27" s="3" t="s">
        <v>27</v>
      </c>
      <c r="L27" s="15">
        <v>1</v>
      </c>
      <c r="M27" s="3"/>
      <c r="N27" s="3"/>
      <c r="O27" s="2"/>
    </row>
    <row r="28" spans="1:15" x14ac:dyDescent="0.25">
      <c r="A28" s="3" t="s">
        <v>28</v>
      </c>
      <c r="B28" s="3">
        <v>2014</v>
      </c>
      <c r="C28" s="3">
        <v>1905.5</v>
      </c>
      <c r="D28" s="3">
        <v>749499.9</v>
      </c>
      <c r="E28" s="15">
        <v>0.23919000000000001</v>
      </c>
      <c r="F28" s="3">
        <v>0.18243999999999999</v>
      </c>
      <c r="G28" s="3">
        <v>0.31359999999999999</v>
      </c>
      <c r="H28" s="3">
        <v>1.7891999999999999</v>
      </c>
      <c r="I28" s="3">
        <v>1.3647</v>
      </c>
      <c r="J28" s="3">
        <v>2.3458000000000001</v>
      </c>
      <c r="K28" s="3" t="s">
        <v>27</v>
      </c>
      <c r="L28" s="15">
        <v>1</v>
      </c>
      <c r="M28" s="3"/>
      <c r="N28" s="3"/>
      <c r="O28" s="2"/>
    </row>
    <row r="29" spans="1:15" x14ac:dyDescent="0.25">
      <c r="A29" s="3" t="s">
        <v>28</v>
      </c>
      <c r="B29" s="3">
        <v>2015</v>
      </c>
      <c r="C29" s="3">
        <v>1198.5</v>
      </c>
      <c r="D29" s="3">
        <v>776722.79</v>
      </c>
      <c r="E29" s="15">
        <v>0.15456</v>
      </c>
      <c r="F29" s="3">
        <v>0.11756</v>
      </c>
      <c r="G29" s="3">
        <v>0.20321</v>
      </c>
      <c r="H29" s="3">
        <v>1.5373000000000001</v>
      </c>
      <c r="I29" s="3">
        <v>1.1693</v>
      </c>
      <c r="J29" s="3">
        <v>2.0211999999999999</v>
      </c>
      <c r="K29" s="3">
        <v>2.0999999999999999E-3</v>
      </c>
      <c r="L29" s="15">
        <v>1</v>
      </c>
      <c r="M29" s="3"/>
      <c r="N29" s="3"/>
      <c r="O29" s="2"/>
    </row>
    <row r="30" spans="1:15" x14ac:dyDescent="0.25">
      <c r="A30" s="3" t="s">
        <v>28</v>
      </c>
      <c r="B30" s="3">
        <v>2016</v>
      </c>
      <c r="C30" s="3">
        <v>1883</v>
      </c>
      <c r="D30" s="3">
        <v>771428.58</v>
      </c>
      <c r="E30" s="15">
        <v>0.23924000000000001</v>
      </c>
      <c r="F30" s="3">
        <v>0.18245</v>
      </c>
      <c r="G30" s="3">
        <v>0.31369000000000002</v>
      </c>
      <c r="H30" s="3">
        <v>1.5667</v>
      </c>
      <c r="I30" s="3">
        <v>1.1948000000000001</v>
      </c>
      <c r="J30" s="3">
        <v>2.0541999999999998</v>
      </c>
      <c r="K30" s="3">
        <v>1.1999999999999999E-3</v>
      </c>
      <c r="L30" s="15">
        <v>1</v>
      </c>
      <c r="M30" s="3"/>
      <c r="N30" s="3"/>
      <c r="O30" s="2"/>
    </row>
    <row r="31" spans="1:15" x14ac:dyDescent="0.25">
      <c r="A31" s="3" t="s">
        <v>29</v>
      </c>
      <c r="B31" s="3">
        <v>2011</v>
      </c>
      <c r="C31" s="3">
        <v>627</v>
      </c>
      <c r="D31" s="3">
        <v>362905.37</v>
      </c>
      <c r="E31" s="15">
        <v>0.20111000000000001</v>
      </c>
      <c r="F31" s="3">
        <v>0.15196999999999999</v>
      </c>
      <c r="G31" s="3">
        <v>0.26615</v>
      </c>
      <c r="H31" s="3">
        <v>0.73829999999999996</v>
      </c>
      <c r="I31" s="3">
        <v>0.55779999999999996</v>
      </c>
      <c r="J31" s="3">
        <v>0.97699999999999998</v>
      </c>
      <c r="K31" s="3">
        <v>3.3799999999999997E-2</v>
      </c>
      <c r="L31" s="15"/>
      <c r="M31" s="3"/>
      <c r="N31" s="3"/>
      <c r="O31" s="2"/>
    </row>
    <row r="32" spans="1:15" x14ac:dyDescent="0.25">
      <c r="A32" s="3" t="s">
        <v>29</v>
      </c>
      <c r="B32" s="3">
        <v>2012</v>
      </c>
      <c r="C32" s="3">
        <v>915</v>
      </c>
      <c r="D32" s="3">
        <v>383404.05</v>
      </c>
      <c r="E32" s="15">
        <v>0.25573000000000001</v>
      </c>
      <c r="F32" s="3">
        <v>0.19399</v>
      </c>
      <c r="G32" s="3">
        <v>0.33711999999999998</v>
      </c>
      <c r="H32" s="3">
        <v>1.0043</v>
      </c>
      <c r="I32" s="3">
        <v>0.76180000000000003</v>
      </c>
      <c r="J32" s="3">
        <v>1.3239000000000001</v>
      </c>
      <c r="K32" s="3">
        <v>0.9758</v>
      </c>
      <c r="L32" s="15"/>
      <c r="M32" s="3"/>
      <c r="N32" s="3"/>
      <c r="O32" s="2"/>
    </row>
    <row r="33" spans="1:15" x14ac:dyDescent="0.25">
      <c r="A33" s="3" t="s">
        <v>29</v>
      </c>
      <c r="B33" s="3">
        <v>2013</v>
      </c>
      <c r="C33" s="3">
        <v>752.5</v>
      </c>
      <c r="D33" s="3">
        <v>356575.26</v>
      </c>
      <c r="E33" s="15">
        <v>0.21929000000000001</v>
      </c>
      <c r="F33" s="3">
        <v>0.16614999999999999</v>
      </c>
      <c r="G33" s="3">
        <v>0.28943999999999998</v>
      </c>
      <c r="H33" s="3">
        <v>0.87250000000000005</v>
      </c>
      <c r="I33" s="3">
        <v>0.66100000000000003</v>
      </c>
      <c r="J33" s="3">
        <v>1.1516</v>
      </c>
      <c r="K33" s="3">
        <v>0.33539999999999998</v>
      </c>
      <c r="L33" s="15"/>
      <c r="M33" s="3"/>
      <c r="N33" s="3"/>
      <c r="O33" s="2"/>
    </row>
    <row r="34" spans="1:15" x14ac:dyDescent="0.25">
      <c r="A34" s="3" t="s">
        <v>29</v>
      </c>
      <c r="B34" s="3">
        <v>2014</v>
      </c>
      <c r="C34" s="3">
        <v>536</v>
      </c>
      <c r="D34" s="3">
        <v>344356.11</v>
      </c>
      <c r="E34" s="15">
        <v>0.16793</v>
      </c>
      <c r="F34" s="3">
        <v>0.12648999999999999</v>
      </c>
      <c r="G34" s="3">
        <v>0.22295999999999999</v>
      </c>
      <c r="H34" s="3">
        <v>1.2562</v>
      </c>
      <c r="I34" s="3">
        <v>0.94610000000000005</v>
      </c>
      <c r="J34" s="3">
        <v>1.6677999999999999</v>
      </c>
      <c r="K34" s="3">
        <v>0.1148</v>
      </c>
      <c r="L34" s="15"/>
      <c r="M34" s="3"/>
      <c r="N34" s="3"/>
      <c r="O34" s="2"/>
    </row>
    <row r="35" spans="1:15" x14ac:dyDescent="0.25">
      <c r="A35" s="3" t="s">
        <v>29</v>
      </c>
      <c r="B35" s="3">
        <v>2015</v>
      </c>
      <c r="C35" s="3">
        <v>365</v>
      </c>
      <c r="D35" s="3">
        <v>374565.96</v>
      </c>
      <c r="E35" s="15">
        <v>0.11005</v>
      </c>
      <c r="F35" s="3">
        <v>8.2390000000000005E-2</v>
      </c>
      <c r="G35" s="3">
        <v>0.14699999999999999</v>
      </c>
      <c r="H35" s="3">
        <v>1.0946</v>
      </c>
      <c r="I35" s="3">
        <v>0.81950000000000001</v>
      </c>
      <c r="J35" s="3">
        <v>1.4621</v>
      </c>
      <c r="K35" s="3">
        <v>0.54039999999999999</v>
      </c>
      <c r="L35" s="15"/>
      <c r="M35" s="3"/>
      <c r="N35" s="3"/>
      <c r="O35" s="2"/>
    </row>
    <row r="36" spans="1:15" x14ac:dyDescent="0.25">
      <c r="A36" s="3" t="s">
        <v>29</v>
      </c>
      <c r="B36" s="3">
        <v>2016</v>
      </c>
      <c r="C36" s="3">
        <v>425.5</v>
      </c>
      <c r="D36" s="3">
        <v>404038.43</v>
      </c>
      <c r="E36" s="15">
        <v>0.10403</v>
      </c>
      <c r="F36" s="3">
        <v>7.8240000000000004E-2</v>
      </c>
      <c r="G36" s="3">
        <v>0.13832</v>
      </c>
      <c r="H36" s="3">
        <v>0.68120000000000003</v>
      </c>
      <c r="I36" s="3">
        <v>0.51229999999999998</v>
      </c>
      <c r="J36" s="3">
        <v>0.90580000000000005</v>
      </c>
      <c r="K36" s="3">
        <v>8.3000000000000001E-3</v>
      </c>
      <c r="L36" s="15">
        <v>1</v>
      </c>
      <c r="M36" s="3"/>
      <c r="N36" s="3"/>
      <c r="O36" s="2"/>
    </row>
    <row r="37" spans="1:15" x14ac:dyDescent="0.25">
      <c r="A37" s="3" t="s">
        <v>30</v>
      </c>
      <c r="B37" s="3">
        <v>2011</v>
      </c>
      <c r="C37" s="3">
        <v>19435.5</v>
      </c>
      <c r="D37" s="3">
        <v>7134574.7199999997</v>
      </c>
      <c r="E37" s="15">
        <v>0.27240999999999999</v>
      </c>
      <c r="F37" s="3">
        <v>0.26861000000000002</v>
      </c>
      <c r="G37" s="3">
        <v>0.27627000000000002</v>
      </c>
      <c r="H37" s="3" t="s">
        <v>17</v>
      </c>
      <c r="I37" s="3" t="s">
        <v>17</v>
      </c>
      <c r="J37" s="3" t="s">
        <v>17</v>
      </c>
      <c r="K37" s="3" t="s">
        <v>17</v>
      </c>
      <c r="L37" s="15"/>
      <c r="M37" s="3"/>
      <c r="N37" s="3"/>
      <c r="O37" s="2"/>
    </row>
    <row r="38" spans="1:15" x14ac:dyDescent="0.25">
      <c r="A38" s="3" t="s">
        <v>30</v>
      </c>
      <c r="B38" s="3">
        <v>2012</v>
      </c>
      <c r="C38" s="3">
        <v>19840.5</v>
      </c>
      <c r="D38" s="3">
        <v>7480970.3799999999</v>
      </c>
      <c r="E38" s="15">
        <v>0.25463999999999998</v>
      </c>
      <c r="F38" s="3">
        <v>0.19517000000000001</v>
      </c>
      <c r="G38" s="3">
        <v>0.33222000000000002</v>
      </c>
      <c r="H38" s="3" t="s">
        <v>17</v>
      </c>
      <c r="I38" s="3" t="s">
        <v>17</v>
      </c>
      <c r="J38" s="3" t="s">
        <v>17</v>
      </c>
      <c r="K38" s="3" t="s">
        <v>17</v>
      </c>
      <c r="L38" s="15"/>
      <c r="M38" s="3"/>
      <c r="N38" s="3"/>
      <c r="O38" s="2"/>
    </row>
    <row r="39" spans="1:15" x14ac:dyDescent="0.25">
      <c r="A39" s="3" t="s">
        <v>30</v>
      </c>
      <c r="B39" s="3">
        <v>2013</v>
      </c>
      <c r="C39" s="3">
        <v>18859.599999999999</v>
      </c>
      <c r="D39" s="3">
        <v>7261269.6900000004</v>
      </c>
      <c r="E39" s="15">
        <v>0.25134000000000001</v>
      </c>
      <c r="F39" s="3">
        <v>0.19263</v>
      </c>
      <c r="G39" s="3">
        <v>0.32794000000000001</v>
      </c>
      <c r="H39" s="3" t="s">
        <v>17</v>
      </c>
      <c r="I39" s="3" t="s">
        <v>17</v>
      </c>
      <c r="J39" s="3" t="s">
        <v>17</v>
      </c>
      <c r="K39" s="3" t="s">
        <v>17</v>
      </c>
      <c r="L39" s="15"/>
      <c r="M39" s="3"/>
      <c r="N39" s="3"/>
      <c r="O39" s="2"/>
    </row>
    <row r="40" spans="1:15" x14ac:dyDescent="0.25">
      <c r="A40" s="3" t="s">
        <v>30</v>
      </c>
      <c r="B40" s="3">
        <v>2014</v>
      </c>
      <c r="C40" s="3">
        <v>10106</v>
      </c>
      <c r="D40" s="3">
        <v>7326296.0999999996</v>
      </c>
      <c r="E40" s="15">
        <v>0.13369</v>
      </c>
      <c r="F40" s="3">
        <v>0.10242</v>
      </c>
      <c r="G40" s="3">
        <v>0.17449999999999999</v>
      </c>
      <c r="H40" s="3" t="s">
        <v>17</v>
      </c>
      <c r="I40" s="3" t="s">
        <v>17</v>
      </c>
      <c r="J40" s="3" t="s">
        <v>17</v>
      </c>
      <c r="K40" s="3" t="s">
        <v>17</v>
      </c>
      <c r="L40" s="15"/>
      <c r="M40" s="3"/>
      <c r="N40" s="3"/>
      <c r="O40" s="2"/>
    </row>
    <row r="41" spans="1:15" x14ac:dyDescent="0.25">
      <c r="A41" s="3" t="s">
        <v>30</v>
      </c>
      <c r="B41" s="3">
        <v>2015</v>
      </c>
      <c r="C41" s="3">
        <v>7398</v>
      </c>
      <c r="D41" s="3">
        <v>7533573.46</v>
      </c>
      <c r="E41" s="15">
        <v>0.10054</v>
      </c>
      <c r="F41" s="3">
        <v>7.6990000000000003E-2</v>
      </c>
      <c r="G41" s="3">
        <v>0.13128999999999999</v>
      </c>
      <c r="H41" s="3" t="s">
        <v>17</v>
      </c>
      <c r="I41" s="3" t="s">
        <v>17</v>
      </c>
      <c r="J41" s="3" t="s">
        <v>17</v>
      </c>
      <c r="K41" s="3" t="s">
        <v>17</v>
      </c>
      <c r="L41" s="15"/>
      <c r="M41" s="3"/>
      <c r="N41" s="3"/>
      <c r="O41" s="2"/>
    </row>
    <row r="42" spans="1:15" x14ac:dyDescent="0.25">
      <c r="A42" s="3" t="s">
        <v>30</v>
      </c>
      <c r="B42" s="3">
        <v>2016</v>
      </c>
      <c r="C42" s="3">
        <v>11696</v>
      </c>
      <c r="D42" s="3">
        <v>7652815.1100000003</v>
      </c>
      <c r="E42" s="15">
        <v>0.1527</v>
      </c>
      <c r="F42" s="3">
        <v>0.11700000000000001</v>
      </c>
      <c r="G42" s="3">
        <v>0.1993</v>
      </c>
      <c r="H42" s="3" t="s">
        <v>17</v>
      </c>
      <c r="I42" s="3" t="s">
        <v>17</v>
      </c>
      <c r="J42" s="3" t="s">
        <v>17</v>
      </c>
      <c r="K42" s="3" t="s">
        <v>17</v>
      </c>
      <c r="L42" s="15"/>
      <c r="M42" s="3"/>
      <c r="N42" s="3"/>
      <c r="O42" s="2"/>
    </row>
    <row r="43" spans="1:15" x14ac:dyDescent="0.25">
      <c r="A43" s="3"/>
      <c r="B43" s="3"/>
      <c r="C43" s="3"/>
      <c r="D43" s="3"/>
      <c r="F43" s="3"/>
      <c r="G43" s="3"/>
      <c r="H43" s="3"/>
      <c r="I43" s="3"/>
      <c r="J43" s="3"/>
      <c r="K43" s="3"/>
      <c r="M43" s="3"/>
      <c r="N43" s="3"/>
      <c r="O43" s="2"/>
    </row>
    <row r="44" spans="1:15" x14ac:dyDescent="0.25">
      <c r="A44" s="3" t="s">
        <v>59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 t="s">
        <v>60</v>
      </c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/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65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 t="s">
        <v>66</v>
      </c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/>
      <c r="B52" s="3"/>
      <c r="C52" s="3"/>
      <c r="D52" s="3"/>
      <c r="F52" s="3"/>
      <c r="G52" s="3"/>
      <c r="H52" s="3"/>
      <c r="I52" s="3"/>
      <c r="J52" s="3"/>
      <c r="K52" s="3"/>
      <c r="M52" s="3"/>
      <c r="N52" s="3"/>
      <c r="O52" s="2"/>
    </row>
    <row r="53" spans="1:15" x14ac:dyDescent="0.25">
      <c r="A53" s="3" t="s">
        <v>5</v>
      </c>
      <c r="B53" s="3" t="s">
        <v>31</v>
      </c>
      <c r="C53" s="3" t="s">
        <v>32</v>
      </c>
      <c r="D53" s="3" t="s">
        <v>33</v>
      </c>
      <c r="E53" s="17" t="s">
        <v>34</v>
      </c>
      <c r="F53" s="3" t="s">
        <v>35</v>
      </c>
      <c r="G53" s="3" t="s">
        <v>36</v>
      </c>
      <c r="H53" s="3" t="s">
        <v>37</v>
      </c>
      <c r="I53" s="3" t="s">
        <v>38</v>
      </c>
      <c r="J53" s="3" t="s">
        <v>39</v>
      </c>
      <c r="K53" s="3" t="s">
        <v>40</v>
      </c>
      <c r="M53" s="3"/>
      <c r="N53" s="3"/>
      <c r="O53" s="2"/>
    </row>
    <row r="54" spans="1:15" x14ac:dyDescent="0.25">
      <c r="A54" s="3" t="s">
        <v>24</v>
      </c>
      <c r="B54" s="3">
        <v>0.78510000000000002</v>
      </c>
      <c r="C54" s="3">
        <v>0.65400000000000003</v>
      </c>
      <c r="D54" s="3">
        <v>0.94240000000000002</v>
      </c>
      <c r="E54" s="17">
        <v>-0.24199999999999999</v>
      </c>
      <c r="F54" s="3">
        <v>9.3200000000000005E-2</v>
      </c>
      <c r="G54" s="3">
        <v>0.05</v>
      </c>
      <c r="H54" s="3">
        <v>-0.42459999999999998</v>
      </c>
      <c r="I54" s="3">
        <v>-5.9299999999999999E-2</v>
      </c>
      <c r="J54" s="3">
        <v>6.74</v>
      </c>
      <c r="K54" s="3">
        <v>9.4000000000000004E-3</v>
      </c>
      <c r="M54" s="3"/>
      <c r="N54" s="3"/>
      <c r="O54" s="2"/>
    </row>
    <row r="55" spans="1:15" x14ac:dyDescent="0.25">
      <c r="A55" s="3" t="s">
        <v>25</v>
      </c>
      <c r="B55" s="3">
        <v>0.54210000000000003</v>
      </c>
      <c r="C55" s="3">
        <v>0.45440000000000003</v>
      </c>
      <c r="D55" s="3">
        <v>0.64659999999999995</v>
      </c>
      <c r="E55" s="17">
        <v>-0.61240000000000006</v>
      </c>
      <c r="F55" s="3">
        <v>0.09</v>
      </c>
      <c r="G55" s="3">
        <v>0.05</v>
      </c>
      <c r="H55" s="3">
        <v>-0.78879999999999995</v>
      </c>
      <c r="I55" s="3">
        <v>-0.436</v>
      </c>
      <c r="J55" s="3">
        <v>46.3</v>
      </c>
      <c r="K55" s="3" t="s">
        <v>27</v>
      </c>
      <c r="M55" s="3"/>
      <c r="N55" s="3"/>
      <c r="O55" s="2"/>
    </row>
    <row r="56" spans="1:15" x14ac:dyDescent="0.25">
      <c r="A56" s="3" t="s">
        <v>26</v>
      </c>
      <c r="B56" s="3">
        <v>0.4355</v>
      </c>
      <c r="C56" s="3">
        <v>0.36449999999999999</v>
      </c>
      <c r="D56" s="3">
        <v>0.52029999999999998</v>
      </c>
      <c r="E56" s="17">
        <v>-0.83130000000000004</v>
      </c>
      <c r="F56" s="3">
        <v>9.0800000000000006E-2</v>
      </c>
      <c r="G56" s="3">
        <v>0.05</v>
      </c>
      <c r="H56" s="3">
        <v>-1.0093000000000001</v>
      </c>
      <c r="I56" s="3">
        <v>-0.65329999999999999</v>
      </c>
      <c r="J56" s="3">
        <v>83.79</v>
      </c>
      <c r="K56" s="3" t="s">
        <v>27</v>
      </c>
      <c r="M56" s="3"/>
      <c r="N56" s="3"/>
      <c r="O56" s="2"/>
    </row>
    <row r="57" spans="1:15" x14ac:dyDescent="0.25">
      <c r="A57" s="3" t="s">
        <v>28</v>
      </c>
      <c r="B57" s="3">
        <v>0.3589</v>
      </c>
      <c r="C57" s="3">
        <v>0.3</v>
      </c>
      <c r="D57" s="3">
        <v>0.4294</v>
      </c>
      <c r="E57" s="17">
        <v>-1.0246999999999999</v>
      </c>
      <c r="F57" s="3">
        <v>9.1499999999999998E-2</v>
      </c>
      <c r="G57" s="3">
        <v>0.05</v>
      </c>
      <c r="H57" s="3">
        <v>-1.2040999999999999</v>
      </c>
      <c r="I57" s="3">
        <v>-0.84540000000000004</v>
      </c>
      <c r="J57" s="3">
        <v>125.41</v>
      </c>
      <c r="K57" s="3" t="s">
        <v>27</v>
      </c>
      <c r="M57" s="3"/>
      <c r="N57" s="3"/>
      <c r="O57" s="2"/>
    </row>
    <row r="58" spans="1:15" x14ac:dyDescent="0.25">
      <c r="A58" s="3" t="s">
        <v>29</v>
      </c>
      <c r="B58" s="3">
        <v>0.50819999999999999</v>
      </c>
      <c r="C58" s="3">
        <v>0.4178</v>
      </c>
      <c r="D58" s="3">
        <v>0.61809999999999998</v>
      </c>
      <c r="E58" s="17">
        <v>-0.67689999999999995</v>
      </c>
      <c r="F58" s="3">
        <v>9.9900000000000003E-2</v>
      </c>
      <c r="G58" s="3">
        <v>0.05</v>
      </c>
      <c r="H58" s="3">
        <v>-0.87270000000000003</v>
      </c>
      <c r="I58" s="3">
        <v>-0.48110000000000003</v>
      </c>
      <c r="J58" s="3">
        <v>45.91</v>
      </c>
      <c r="K58" s="3" t="s">
        <v>27</v>
      </c>
      <c r="M58" s="3"/>
      <c r="N58" s="3"/>
      <c r="O58" s="2"/>
    </row>
    <row r="59" spans="1:15" x14ac:dyDescent="0.25">
      <c r="A59" s="3"/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 t="s">
        <v>59</v>
      </c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 t="s">
        <v>60</v>
      </c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/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/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 t="s">
        <v>65</v>
      </c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67</v>
      </c>
      <c r="B67" s="3"/>
      <c r="C67" s="3"/>
      <c r="D67" s="3"/>
      <c r="F67" s="3"/>
      <c r="G67" s="3"/>
      <c r="H67" s="3"/>
      <c r="I67" s="3"/>
      <c r="J67" s="3"/>
      <c r="K67" s="3"/>
      <c r="M67" s="3"/>
      <c r="N67" s="3"/>
      <c r="O67" s="2"/>
    </row>
    <row r="68" spans="1:15" x14ac:dyDescent="0.25">
      <c r="A68" s="3"/>
      <c r="B68" s="3"/>
      <c r="C68" s="3"/>
      <c r="D68" s="3"/>
      <c r="F68" s="3"/>
      <c r="G68" s="3"/>
      <c r="H68" s="3"/>
      <c r="I68" s="3"/>
      <c r="J68" s="3"/>
      <c r="K68" s="3"/>
      <c r="M68" s="3"/>
      <c r="N68" s="3"/>
      <c r="O68" s="2"/>
    </row>
    <row r="69" spans="1:15" x14ac:dyDescent="0.25">
      <c r="A69" s="3" t="s">
        <v>5</v>
      </c>
      <c r="B69" s="3" t="s">
        <v>41</v>
      </c>
      <c r="C69" s="3" t="s">
        <v>6</v>
      </c>
      <c r="D69" s="3" t="s">
        <v>42</v>
      </c>
      <c r="E69" s="17" t="s">
        <v>43</v>
      </c>
      <c r="F69" s="3" t="s">
        <v>44</v>
      </c>
      <c r="G69" s="3" t="s">
        <v>35</v>
      </c>
      <c r="H69" s="3" t="s">
        <v>45</v>
      </c>
      <c r="I69" s="3" t="s">
        <v>36</v>
      </c>
      <c r="J69" s="3"/>
      <c r="K69" s="3"/>
      <c r="M69" s="3"/>
      <c r="N69" s="3"/>
      <c r="O69" s="2"/>
    </row>
    <row r="70" spans="1:15" x14ac:dyDescent="0.25">
      <c r="A70" s="3" t="s">
        <v>24</v>
      </c>
      <c r="B70" s="3">
        <v>2011</v>
      </c>
      <c r="C70" s="3">
        <v>2016</v>
      </c>
      <c r="D70" s="3">
        <v>0.9496</v>
      </c>
      <c r="E70" s="17">
        <v>0.72099999999999997</v>
      </c>
      <c r="F70" s="3">
        <v>1.2508999999999999</v>
      </c>
      <c r="G70" s="3">
        <v>0.1406</v>
      </c>
      <c r="H70" s="3">
        <v>0.71309999999999996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25</v>
      </c>
      <c r="B71" s="3">
        <v>2011</v>
      </c>
      <c r="C71" s="3">
        <v>2016</v>
      </c>
      <c r="D71" s="3">
        <v>0.6734</v>
      </c>
      <c r="E71" s="17">
        <v>0.5151</v>
      </c>
      <c r="F71" s="3">
        <v>0.88029999999999997</v>
      </c>
      <c r="G71" s="3">
        <v>0.13669999999999999</v>
      </c>
      <c r="H71" s="3">
        <v>3.8E-3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26</v>
      </c>
      <c r="B72" s="3">
        <v>2011</v>
      </c>
      <c r="C72" s="3">
        <v>2016</v>
      </c>
      <c r="D72" s="3">
        <v>0.38490000000000002</v>
      </c>
      <c r="E72" s="17">
        <v>0.29380000000000001</v>
      </c>
      <c r="F72" s="3">
        <v>0.50439999999999996</v>
      </c>
      <c r="G72" s="3">
        <v>0.13789999999999999</v>
      </c>
      <c r="H72" s="3" t="s">
        <v>27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28</v>
      </c>
      <c r="B73" s="3">
        <v>2011</v>
      </c>
      <c r="C73" s="3">
        <v>2016</v>
      </c>
      <c r="D73" s="3">
        <v>0.42920000000000003</v>
      </c>
      <c r="E73" s="17">
        <v>0.32690000000000002</v>
      </c>
      <c r="F73" s="3">
        <v>0.56359999999999999</v>
      </c>
      <c r="G73" s="3">
        <v>0.1389</v>
      </c>
      <c r="H73" s="3" t="s">
        <v>27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 t="s">
        <v>29</v>
      </c>
      <c r="B74" s="3">
        <v>2011</v>
      </c>
      <c r="C74" s="3">
        <v>2016</v>
      </c>
      <c r="D74" s="3">
        <v>0.51729999999999998</v>
      </c>
      <c r="E74" s="17">
        <v>0.38400000000000001</v>
      </c>
      <c r="F74" s="3">
        <v>0.69679999999999997</v>
      </c>
      <c r="G74" s="3">
        <v>0.152</v>
      </c>
      <c r="H74" s="3" t="s">
        <v>27</v>
      </c>
      <c r="I74" s="3">
        <v>0.05</v>
      </c>
      <c r="J74" s="3"/>
      <c r="K74" s="3"/>
      <c r="M74" s="3"/>
      <c r="N74" s="3"/>
      <c r="O74" s="2"/>
    </row>
    <row r="75" spans="1:15" x14ac:dyDescent="0.25">
      <c r="A75" s="3" t="s">
        <v>30</v>
      </c>
      <c r="B75" s="3">
        <v>2011</v>
      </c>
      <c r="C75" s="3">
        <v>2016</v>
      </c>
      <c r="D75" s="3">
        <v>0.56059999999999999</v>
      </c>
      <c r="E75" s="17">
        <v>0.42949999999999999</v>
      </c>
      <c r="F75" s="3">
        <v>0.73160000000000003</v>
      </c>
      <c r="G75" s="3">
        <v>0.13589999999999999</v>
      </c>
      <c r="H75" s="3" t="s">
        <v>27</v>
      </c>
      <c r="I75" s="3">
        <v>0.05</v>
      </c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 t="s">
        <v>59</v>
      </c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 t="s">
        <v>60</v>
      </c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6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M17"/>
  <sheetViews>
    <sheetView showGridLines="0" workbookViewId="0">
      <selection activeCell="A2" sqref="A2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ht="31.15" customHeight="1" x14ac:dyDescent="0.25">
      <c r="A1" s="77" t="s">
        <v>64</v>
      </c>
      <c r="B1" s="77"/>
      <c r="C1" s="77"/>
      <c r="D1" s="77"/>
      <c r="E1" s="77"/>
      <c r="F1" s="77"/>
      <c r="G1" s="77"/>
      <c r="K1" s="49"/>
    </row>
    <row r="2" spans="1:13" x14ac:dyDescent="0.25">
      <c r="A2" s="64" t="s">
        <v>62</v>
      </c>
      <c r="B2" s="35"/>
      <c r="C2" s="35"/>
      <c r="D2" s="35"/>
      <c r="E2" s="35"/>
      <c r="F2" s="35"/>
      <c r="G2" s="35"/>
    </row>
    <row r="3" spans="1:13" ht="7.5" customHeight="1" x14ac:dyDescent="0.25">
      <c r="A3" s="35"/>
      <c r="B3" s="35"/>
      <c r="C3" s="35"/>
      <c r="D3" s="35"/>
      <c r="E3" s="35"/>
      <c r="F3" s="35"/>
      <c r="G3" s="35"/>
    </row>
    <row r="4" spans="1:13" ht="16.5" customHeight="1" x14ac:dyDescent="0.25">
      <c r="A4" s="74" t="s">
        <v>20</v>
      </c>
      <c r="B4" s="72" t="s">
        <v>14</v>
      </c>
      <c r="C4" s="72"/>
      <c r="D4" s="72"/>
      <c r="E4" s="72"/>
      <c r="F4" s="72"/>
      <c r="G4" s="73"/>
    </row>
    <row r="5" spans="1:13" ht="16.5" customHeight="1" x14ac:dyDescent="0.25">
      <c r="A5" s="75"/>
      <c r="B5" s="50">
        <v>2011</v>
      </c>
      <c r="C5" s="50">
        <v>2012</v>
      </c>
      <c r="D5" s="50">
        <v>2013</v>
      </c>
      <c r="E5" s="50">
        <v>2014</v>
      </c>
      <c r="F5" s="50">
        <v>2015</v>
      </c>
      <c r="G5" s="51">
        <v>2016</v>
      </c>
    </row>
    <row r="6" spans="1:13" ht="35.1" customHeight="1" x14ac:dyDescent="0.25">
      <c r="A6" s="52" t="s">
        <v>3</v>
      </c>
      <c r="B6" s="53" t="str">
        <f>CONCATENATE('Tbl data-relrisks'!B4, CHAR(10), "(",'Tbl data-relrisks'!C4,", ",'Tbl data-relrisks'!D4,")")</f>
        <v>0.71
(0.54, 0.93)</v>
      </c>
      <c r="C6" s="53" t="str">
        <f>CONCATENATE('Tbl data-relrisks'!E4,CHAR(10),"(",'Tbl data-relrisks'!F4,", ",'Tbl data-relrisks'!G4,")")</f>
        <v>0.61
(0.47, 0.81)</v>
      </c>
      <c r="D6" s="53" t="str">
        <f>CONCATENATE('Tbl data-relrisks'!H4, CHAR(10), "(",'Tbl data-relrisks'!I4,", ",'Tbl data-relrisks'!J4,")")</f>
        <v>0.80
(0.61, 1.05)</v>
      </c>
      <c r="E6" s="53" t="str">
        <f>CONCATENATE('Tbl data-relrisks'!K4, CHAR(10), "(",'Tbl data-relrisks'!L4,", ",'Tbl data-relrisks'!M4,")")</f>
        <v>0.91
(0.69, 1.20)</v>
      </c>
      <c r="F6" s="53" t="str">
        <f>CONCATENATE('Tbl data-relrisks'!N4,CHAR(10),  "(",'Tbl data-relrisks'!O4,", ",'Tbl data-relrisks'!P4,")")</f>
        <v>0.97
(0.73, 1.28)</v>
      </c>
      <c r="G6" s="54" t="str">
        <f>CONCATENATE('Tbl data-relrisks'!Q4, CHAR(10), "(",'Tbl data-relrisks'!R4,", ",'Tbl data-relrisks'!S4,")")</f>
        <v>1.21
(0.92, 1.58)</v>
      </c>
    </row>
    <row r="7" spans="1:13" ht="35.1" customHeight="1" x14ac:dyDescent="0.25">
      <c r="A7" s="55" t="s">
        <v>21</v>
      </c>
      <c r="B7" s="56" t="str">
        <f>CONCATENATE('Tbl data-relrisks'!B5, CHAR(10), "(",'Tbl data-relrisks'!C5,", ",'Tbl data-relrisks'!D5,")")</f>
        <v>0.67
(0.52, 0.88)</v>
      </c>
      <c r="C7" s="56" t="str">
        <f>CONCATENATE('Tbl data-relrisks'!E5, CHAR(10), "(",'Tbl data-relrisks'!F5,", ",'Tbl data-relrisks'!G5,")")</f>
        <v>0.75
(0.58, 0.98)</v>
      </c>
      <c r="D7" s="56" t="str">
        <f>CONCATENATE('Tbl data-relrisks'!H5, CHAR(10), "(",'Tbl data-relrisks'!I5,", ",'Tbl data-relrisks'!J5,")")</f>
        <v>0.87
(0.66, 1.13)</v>
      </c>
      <c r="E7" s="56" t="str">
        <f>CONCATENATE('Tbl data-relrisks'!K5, CHAR(10), "(",'Tbl data-relrisks'!L5,", ",'Tbl data-relrisks'!M5,")")</f>
        <v>0.81
(0.62, 1.06)</v>
      </c>
      <c r="F7" s="56" t="str">
        <f>CONCATENATE('Tbl data-relrisks'!N5, CHAR(10), "(",'Tbl data-relrisks'!O5,", ",'Tbl data-relrisks'!P5,")")</f>
        <v>0.74
(0.57, 0.97)</v>
      </c>
      <c r="G7" s="57" t="str">
        <f>CONCATENATE('Tbl data-relrisks'!Q5, CHAR(10), "(",'Tbl data-relrisks'!R5,", ",'Tbl data-relrisks'!S5,")")</f>
        <v>0.81
(0.62, 1.06)</v>
      </c>
    </row>
    <row r="8" spans="1:13" ht="35.1" customHeight="1" x14ac:dyDescent="0.25">
      <c r="A8" s="58" t="s">
        <v>2</v>
      </c>
      <c r="B8" s="59" t="str">
        <f>CONCATENATE('Tbl data-relrisks'!B6,CHAR(10),  "(",'Tbl data-relrisks'!C6,", ",'Tbl data-relrisks'!D6,")")</f>
        <v>1.78
(1.36, 2.32)</v>
      </c>
      <c r="C8" s="59" t="str">
        <f>CONCATENATE('Tbl data-relrisks'!E6,CHAR(10),  "(",'Tbl data-relrisks'!F6,", ",'Tbl data-relrisks'!G6,")")</f>
        <v>1.17
(0.89, 1.52)</v>
      </c>
      <c r="D8" s="59" t="str">
        <f>CONCATENATE('Tbl data-relrisks'!H6,CHAR(10),  "(",'Tbl data-relrisks'!I6,", ",'Tbl data-relrisks'!J6,")")</f>
        <v>1.17
(0.90, 1.53)</v>
      </c>
      <c r="E8" s="59" t="str">
        <f>CONCATENATE('Tbl data-relrisks'!K6, CHAR(10), "(",'Tbl data-relrisks'!L6,", ",'Tbl data-relrisks'!M6,")")</f>
        <v>1.18
(0.90, 1.55)</v>
      </c>
      <c r="F8" s="59" t="str">
        <f>CONCATENATE('Tbl data-relrisks'!N6, CHAR(10), "(",'Tbl data-relrisks'!O6,", ",'Tbl data-relrisks'!P6,")")</f>
        <v>1.47
(1.12, 1.93)</v>
      </c>
      <c r="G8" s="60" t="str">
        <f>CONCATENATE('Tbl data-relrisks'!Q6, CHAR(10), "(",'Tbl data-relrisks'!R6,", ",'Tbl data-relrisks'!S6,")")</f>
        <v>1.22
(0.93, 1.60)</v>
      </c>
      <c r="M8" s="20"/>
    </row>
    <row r="9" spans="1:13" ht="35.1" customHeight="1" x14ac:dyDescent="0.25">
      <c r="A9" s="55" t="s">
        <v>16</v>
      </c>
      <c r="B9" s="56" t="str">
        <f>CONCATENATE('Tbl data-relrisks'!B7, CHAR(10), "(",'Tbl data-relrisks'!C7,", ",'Tbl data-relrisks'!D7,")")</f>
        <v>2.05
(1.57, 2.67)</v>
      </c>
      <c r="C9" s="56" t="str">
        <f>CONCATENATE('Tbl data-relrisks'!E7,CHAR(10),  "(",'Tbl data-relrisks'!F7,", ",'Tbl data-relrisks'!G7,")")</f>
        <v>2.59
(1.98, 3.38)</v>
      </c>
      <c r="D9" s="56" t="str">
        <f>CONCATENATE('Tbl data-relrisks'!H7, CHAR(10), "(",'Tbl data-relrisks'!I7,", ",'Tbl data-relrisks'!J7,")")</f>
        <v>1.81
(1.39, 2.37)</v>
      </c>
      <c r="E9" s="56" t="str">
        <f>CONCATENATE('Tbl data-relrisks'!K7, CHAR(10), "(",'Tbl data-relrisks'!L7,", ",'Tbl data-relrisks'!M7,")")</f>
        <v>1.79
(1.36, 2.35)</v>
      </c>
      <c r="F9" s="56" t="str">
        <f>CONCATENATE('Tbl data-relrisks'!N7, CHAR(10), "(",'Tbl data-relrisks'!O7,", ",'Tbl data-relrisks'!P7,")")</f>
        <v>1.54
(1.17, 2.02)</v>
      </c>
      <c r="G9" s="57" t="str">
        <f>CONCATENATE('Tbl data-relrisks'!Q7, CHAR(10), "(",'Tbl data-relrisks'!R7,", ",'Tbl data-relrisks'!S7,")")</f>
        <v>1.57
(1.19, 2.05)</v>
      </c>
    </row>
    <row r="10" spans="1:13" ht="34.5" customHeight="1" x14ac:dyDescent="0.25">
      <c r="A10" s="61" t="s">
        <v>15</v>
      </c>
      <c r="B10" s="62" t="str">
        <f>CONCATENATE('Tbl data-relrisks'!B8, CHAR(10), "(",'Tbl data-relrisks'!C8,", ",'Tbl data-relrisks'!D8,")")</f>
        <v>0.74
(0.56, 0.98)</v>
      </c>
      <c r="C10" s="62" t="str">
        <f>CONCATENATE('Tbl data-relrisks'!E8, CHAR(10), "(",'Tbl data-relrisks'!F8,", ",'Tbl data-relrisks'!G8,")")</f>
        <v>1.00
(0.76, 1.32)</v>
      </c>
      <c r="D10" s="62" t="str">
        <f>CONCATENATE('Tbl data-relrisks'!H8,CHAR(10),  "(",'Tbl data-relrisks'!I8,", ",'Tbl data-relrisks'!J8,")")</f>
        <v>0.87
(0.66, 1.15)</v>
      </c>
      <c r="E10" s="62" t="str">
        <f>CONCATENATE('Tbl data-relrisks'!K8, CHAR(10), "(",'Tbl data-relrisks'!L8,", ",'Tbl data-relrisks'!M8,")")</f>
        <v>1.26
(0.95, 1.67)</v>
      </c>
      <c r="F10" s="62" t="str">
        <f>CONCATENATE('Tbl data-relrisks'!N8, CHAR(10), "(",'Tbl data-relrisks'!O8,", ",'Tbl data-relrisks'!P8,")")</f>
        <v>1.09
(0.82, 1.46)</v>
      </c>
      <c r="G10" s="63" t="str">
        <f>CONCATENATE('Tbl data-relrisks'!Q8, CHAR(10), "(",'Tbl data-relrisks'!R8,", ",'Tbl data-relrisks'!S8,")")</f>
        <v>0.68
(0.51, 0.91)</v>
      </c>
    </row>
    <row r="11" spans="1:13" x14ac:dyDescent="0.25">
      <c r="A11" s="76" t="s">
        <v>52</v>
      </c>
      <c r="B11" s="76"/>
      <c r="C11" s="76"/>
      <c r="D11" s="76"/>
      <c r="E11" s="76"/>
      <c r="F11" s="76"/>
      <c r="G11" s="76"/>
    </row>
    <row r="17" spans="13:13" x14ac:dyDescent="0.25">
      <c r="M17" s="21"/>
    </row>
  </sheetData>
  <mergeCells count="4">
    <mergeCell ref="B4:G4"/>
    <mergeCell ref="A4:A5"/>
    <mergeCell ref="A11:G11"/>
    <mergeCell ref="A1:G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'SIG-relrisk'!B6=1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D17" sqref="D17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78" t="s">
        <v>14</v>
      </c>
      <c r="C4" s="79"/>
      <c r="D4" s="79"/>
      <c r="E4" s="79"/>
      <c r="F4" s="79"/>
      <c r="G4" s="80"/>
    </row>
    <row r="5" spans="1:7" ht="15.75" thickBot="1" x14ac:dyDescent="0.3">
      <c r="A5" s="16" t="s">
        <v>13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e">
        <f>#REF!</f>
        <v>#REF!</v>
      </c>
      <c r="B6" s="23">
        <f>orig_data!L7</f>
        <v>0</v>
      </c>
      <c r="C6" s="23">
        <f>orig_data!L8</f>
        <v>1</v>
      </c>
      <c r="D6" s="23">
        <f>orig_data!L9</f>
        <v>0</v>
      </c>
      <c r="E6" s="23">
        <f>orig_data!L10</f>
        <v>0</v>
      </c>
      <c r="F6" s="23">
        <f>orig_data!L11</f>
        <v>0</v>
      </c>
      <c r="G6" s="23">
        <f>orig_data!L12</f>
        <v>0</v>
      </c>
    </row>
    <row r="7" spans="1:7" x14ac:dyDescent="0.25">
      <c r="A7" s="9" t="e">
        <f>#REF!</f>
        <v>#REF!</v>
      </c>
      <c r="B7" s="24">
        <f>orig_data!L13</f>
        <v>1</v>
      </c>
      <c r="C7" s="24">
        <f>orig_data!L14</f>
        <v>0</v>
      </c>
      <c r="D7" s="24">
        <f>orig_data!L15</f>
        <v>0</v>
      </c>
      <c r="E7" s="24">
        <f>orig_data!L16</f>
        <v>0</v>
      </c>
      <c r="F7" s="24">
        <f>orig_data!L17</f>
        <v>0</v>
      </c>
      <c r="G7" s="24">
        <f>orig_data!L18</f>
        <v>0</v>
      </c>
    </row>
    <row r="8" spans="1:7" x14ac:dyDescent="0.25">
      <c r="A8" s="9" t="e">
        <f>#REF!</f>
        <v>#REF!</v>
      </c>
      <c r="B8" s="24">
        <f>orig_data!L19</f>
        <v>1</v>
      </c>
      <c r="C8" s="24">
        <f>orig_data!L20</f>
        <v>0</v>
      </c>
      <c r="D8" s="24">
        <f>orig_data!L21</f>
        <v>0</v>
      </c>
      <c r="E8" s="24">
        <f>orig_data!L22</f>
        <v>0</v>
      </c>
      <c r="F8" s="24">
        <f>orig_data!L23</f>
        <v>1</v>
      </c>
      <c r="G8" s="24">
        <f>orig_data!L24</f>
        <v>0</v>
      </c>
    </row>
    <row r="9" spans="1:7" x14ac:dyDescent="0.25">
      <c r="A9" s="9" t="e">
        <f>#REF!</f>
        <v>#REF!</v>
      </c>
      <c r="B9" s="24">
        <f>orig_data!L25</f>
        <v>1</v>
      </c>
      <c r="C9" s="24">
        <f>orig_data!L26</f>
        <v>1</v>
      </c>
      <c r="D9" s="24">
        <f>orig_data!L27</f>
        <v>1</v>
      </c>
      <c r="E9" s="24">
        <f>orig_data!L28</f>
        <v>1</v>
      </c>
      <c r="F9" s="24">
        <f>orig_data!L29</f>
        <v>1</v>
      </c>
      <c r="G9" s="24">
        <f>orig_data!L30</f>
        <v>1</v>
      </c>
    </row>
    <row r="10" spans="1:7" x14ac:dyDescent="0.25">
      <c r="A10" s="9" t="e">
        <f>#REF!</f>
        <v>#REF!</v>
      </c>
      <c r="B10" s="24">
        <f>orig_data!L31</f>
        <v>0</v>
      </c>
      <c r="C10" s="24">
        <f>orig_data!L32</f>
        <v>0</v>
      </c>
      <c r="D10" s="24">
        <f>orig_data!L33</f>
        <v>0</v>
      </c>
      <c r="E10" s="24">
        <f>orig_data!L34</f>
        <v>0</v>
      </c>
      <c r="F10" s="24">
        <f>orig_data!L35</f>
        <v>0</v>
      </c>
      <c r="G10" s="24">
        <f>orig_data!L36</f>
        <v>1</v>
      </c>
    </row>
    <row r="11" spans="1:7" ht="15.75" thickBot="1" x14ac:dyDescent="0.3">
      <c r="A11" s="10" t="e">
        <f>#REF!</f>
        <v>#REF!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F16" sqref="F16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46</v>
      </c>
    </row>
    <row r="2" spans="1:19" x14ac:dyDescent="0.25">
      <c r="B2" s="81">
        <v>2011</v>
      </c>
      <c r="C2" s="81"/>
      <c r="D2" s="81"/>
      <c r="E2" s="81">
        <v>2012</v>
      </c>
      <c r="F2" s="81"/>
      <c r="G2" s="81"/>
      <c r="H2" s="81">
        <v>2013</v>
      </c>
      <c r="I2" s="81"/>
      <c r="J2" s="81"/>
      <c r="K2" s="81">
        <v>2014</v>
      </c>
      <c r="L2" s="81"/>
      <c r="M2" s="81"/>
      <c r="N2" s="81">
        <v>2015</v>
      </c>
      <c r="O2" s="81"/>
      <c r="P2" s="81"/>
      <c r="Q2" s="81">
        <v>2016</v>
      </c>
      <c r="R2" s="81"/>
      <c r="S2" s="81"/>
    </row>
    <row r="3" spans="1:19" x14ac:dyDescent="0.25">
      <c r="B3" s="3" t="s">
        <v>47</v>
      </c>
      <c r="C3" s="3" t="s">
        <v>48</v>
      </c>
      <c r="D3" s="3" t="s">
        <v>49</v>
      </c>
      <c r="E3" s="3" t="s">
        <v>47</v>
      </c>
      <c r="F3" s="3" t="s">
        <v>48</v>
      </c>
      <c r="G3" s="3" t="s">
        <v>49</v>
      </c>
      <c r="H3" s="3" t="s">
        <v>47</v>
      </c>
      <c r="I3" s="3" t="s">
        <v>48</v>
      </c>
      <c r="J3" s="3" t="s">
        <v>49</v>
      </c>
      <c r="K3" s="3" t="s">
        <v>47</v>
      </c>
      <c r="L3" s="3" t="s">
        <v>48</v>
      </c>
      <c r="M3" s="3" t="s">
        <v>49</v>
      </c>
      <c r="N3" s="3" t="s">
        <v>47</v>
      </c>
      <c r="O3" s="3" t="s">
        <v>48</v>
      </c>
      <c r="P3" s="3" t="s">
        <v>49</v>
      </c>
      <c r="Q3" s="3" t="s">
        <v>47</v>
      </c>
      <c r="R3" s="3" t="s">
        <v>48</v>
      </c>
      <c r="S3" s="3" t="s">
        <v>49</v>
      </c>
    </row>
    <row r="4" spans="1:19" x14ac:dyDescent="0.25">
      <c r="A4" s="3" t="s">
        <v>3</v>
      </c>
      <c r="B4" s="19" t="str">
        <f>FIXED(orig_data!H7,2)</f>
        <v>0.71</v>
      </c>
      <c r="C4" s="19" t="str">
        <f>FIXED(orig_data!I7,2)</f>
        <v>0.54</v>
      </c>
      <c r="D4" s="19" t="str">
        <f>FIXED(orig_data!J7,2)</f>
        <v>0.93</v>
      </c>
      <c r="E4" s="19" t="str">
        <f>FIXED(orig_data!H8,2)</f>
        <v>0.61</v>
      </c>
      <c r="F4" s="19" t="str">
        <f>FIXED(orig_data!I8,2)</f>
        <v>0.47</v>
      </c>
      <c r="G4" s="19" t="str">
        <f>FIXED(orig_data!J8,2)</f>
        <v>0.81</v>
      </c>
      <c r="H4" s="19" t="str">
        <f>FIXED(orig_data!H9,2)</f>
        <v>0.80</v>
      </c>
      <c r="I4" s="19" t="str">
        <f>FIXED(orig_data!I9,2)</f>
        <v>0.61</v>
      </c>
      <c r="J4" s="19" t="str">
        <f>FIXED(orig_data!J9,2)</f>
        <v>1.05</v>
      </c>
      <c r="K4" s="19" t="str">
        <f>FIXED(orig_data!H10,2)</f>
        <v>0.91</v>
      </c>
      <c r="L4" s="19" t="str">
        <f>FIXED(orig_data!I10,2)</f>
        <v>0.69</v>
      </c>
      <c r="M4" s="19" t="str">
        <f>FIXED(orig_data!J10,2)</f>
        <v>1.20</v>
      </c>
      <c r="N4" s="19" t="str">
        <f>FIXED(orig_data!H11,2)</f>
        <v>0.97</v>
      </c>
      <c r="O4" s="19" t="str">
        <f>FIXED(orig_data!I11,2)</f>
        <v>0.73</v>
      </c>
      <c r="P4" s="19" t="str">
        <f>FIXED(orig_data!J11,2)</f>
        <v>1.28</v>
      </c>
      <c r="Q4" s="19" t="str">
        <f>FIXED(orig_data!H12,2)</f>
        <v>1.21</v>
      </c>
      <c r="R4" s="19" t="str">
        <f>FIXED(orig_data!I12,2)</f>
        <v>0.92</v>
      </c>
      <c r="S4" s="19" t="str">
        <f>FIXED(orig_data!J12,2)</f>
        <v>1.58</v>
      </c>
    </row>
    <row r="5" spans="1:19" x14ac:dyDescent="0.25">
      <c r="A5" s="3" t="s">
        <v>21</v>
      </c>
      <c r="B5" s="19" t="str">
        <f>FIXED(orig_data!H13,2)</f>
        <v>0.67</v>
      </c>
      <c r="C5" s="19" t="str">
        <f>FIXED(orig_data!I13,2)</f>
        <v>0.52</v>
      </c>
      <c r="D5" s="19" t="str">
        <f>FIXED(orig_data!J13,2)</f>
        <v>0.88</v>
      </c>
      <c r="E5" s="19" t="str">
        <f>FIXED(orig_data!H14,2)</f>
        <v>0.75</v>
      </c>
      <c r="F5" s="19" t="str">
        <f>FIXED(orig_data!I14,2)</f>
        <v>0.58</v>
      </c>
      <c r="G5" s="19" t="str">
        <f>FIXED(orig_data!J14,2)</f>
        <v>0.98</v>
      </c>
      <c r="H5" s="19" t="str">
        <f>FIXED(orig_data!H15,2)</f>
        <v>0.87</v>
      </c>
      <c r="I5" s="19" t="str">
        <f>FIXED(orig_data!I15,2)</f>
        <v>0.66</v>
      </c>
      <c r="J5" s="19" t="str">
        <f>FIXED(orig_data!J15,2)</f>
        <v>1.13</v>
      </c>
      <c r="K5" s="19" t="str">
        <f>FIXED(orig_data!H16,2)</f>
        <v>0.81</v>
      </c>
      <c r="L5" s="19" t="str">
        <f>FIXED(orig_data!I16,2)</f>
        <v>0.62</v>
      </c>
      <c r="M5" s="19" t="str">
        <f>FIXED(orig_data!J16,2)</f>
        <v>1.06</v>
      </c>
      <c r="N5" s="19" t="str">
        <f>FIXED(orig_data!H17,2)</f>
        <v>0.74</v>
      </c>
      <c r="O5" s="19" t="str">
        <f>FIXED(orig_data!I17,2)</f>
        <v>0.57</v>
      </c>
      <c r="P5" s="19" t="str">
        <f>FIXED(orig_data!J17,2)</f>
        <v>0.97</v>
      </c>
      <c r="Q5" s="19" t="str">
        <f>FIXED(orig_data!H18,2)</f>
        <v>0.81</v>
      </c>
      <c r="R5" s="19" t="str">
        <f>FIXED(orig_data!I18,2)</f>
        <v>0.62</v>
      </c>
      <c r="S5" s="19" t="str">
        <f>FIXED(orig_data!J18,2)</f>
        <v>1.06</v>
      </c>
    </row>
    <row r="6" spans="1:19" x14ac:dyDescent="0.25">
      <c r="A6" s="3" t="s">
        <v>2</v>
      </c>
      <c r="B6" s="19" t="str">
        <f>FIXED(orig_data!H19,2)</f>
        <v>1.78</v>
      </c>
      <c r="C6" s="19" t="str">
        <f>FIXED(orig_data!I19,2)</f>
        <v>1.36</v>
      </c>
      <c r="D6" s="19" t="str">
        <f>FIXED(orig_data!J19,2)</f>
        <v>2.32</v>
      </c>
      <c r="E6" s="19" t="str">
        <f>FIXED(orig_data!H20,2)</f>
        <v>1.17</v>
      </c>
      <c r="F6" s="19" t="str">
        <f>FIXED(orig_data!I20,2)</f>
        <v>0.89</v>
      </c>
      <c r="G6" s="19" t="str">
        <f>FIXED(orig_data!J20,2)</f>
        <v>1.52</v>
      </c>
      <c r="H6" s="19" t="str">
        <f>FIXED(orig_data!H21,2)</f>
        <v>1.17</v>
      </c>
      <c r="I6" s="19" t="str">
        <f>FIXED(orig_data!I21,2)</f>
        <v>0.90</v>
      </c>
      <c r="J6" s="19" t="str">
        <f>FIXED(orig_data!J21,2)</f>
        <v>1.53</v>
      </c>
      <c r="K6" s="19" t="str">
        <f>FIXED(orig_data!H22,2)</f>
        <v>1.18</v>
      </c>
      <c r="L6" s="19" t="str">
        <f>FIXED(orig_data!I22,2)</f>
        <v>0.90</v>
      </c>
      <c r="M6" s="19" t="str">
        <f>FIXED(orig_data!J22,2)</f>
        <v>1.55</v>
      </c>
      <c r="N6" s="19" t="str">
        <f>FIXED(orig_data!H23,2)</f>
        <v>1.47</v>
      </c>
      <c r="O6" s="19" t="str">
        <f>FIXED(orig_data!I23,2)</f>
        <v>1.12</v>
      </c>
      <c r="P6" s="19" t="str">
        <f>FIXED(orig_data!J23,2)</f>
        <v>1.93</v>
      </c>
      <c r="Q6" s="19" t="str">
        <f>FIXED(orig_data!H24,2)</f>
        <v>1.22</v>
      </c>
      <c r="R6" s="19" t="str">
        <f>FIXED(orig_data!I24,2)</f>
        <v>0.93</v>
      </c>
      <c r="S6" s="19" t="str">
        <f>FIXED(orig_data!J24,2)</f>
        <v>1.60</v>
      </c>
    </row>
    <row r="7" spans="1:19" x14ac:dyDescent="0.25">
      <c r="A7" s="3" t="s">
        <v>16</v>
      </c>
      <c r="B7" s="19" t="str">
        <f>FIXED(orig_data!H25,2)</f>
        <v>2.05</v>
      </c>
      <c r="C7" s="19" t="str">
        <f>FIXED(orig_data!I25,2)</f>
        <v>1.57</v>
      </c>
      <c r="D7" s="19" t="str">
        <f>FIXED(orig_data!J25,2)</f>
        <v>2.67</v>
      </c>
      <c r="E7" s="19" t="str">
        <f>FIXED(orig_data!H26,2)</f>
        <v>2.59</v>
      </c>
      <c r="F7" s="19" t="str">
        <f>FIXED(orig_data!I26,2)</f>
        <v>1.98</v>
      </c>
      <c r="G7" s="19" t="str">
        <f>FIXED(orig_data!J26,2)</f>
        <v>3.38</v>
      </c>
      <c r="H7" s="19" t="str">
        <f>FIXED(orig_data!H27,2)</f>
        <v>1.81</v>
      </c>
      <c r="I7" s="19" t="str">
        <f>FIXED(orig_data!I27,2)</f>
        <v>1.39</v>
      </c>
      <c r="J7" s="19" t="str">
        <f>FIXED(orig_data!J27,2)</f>
        <v>2.37</v>
      </c>
      <c r="K7" s="19" t="str">
        <f>FIXED(orig_data!H28,2)</f>
        <v>1.79</v>
      </c>
      <c r="L7" s="19" t="str">
        <f>FIXED(orig_data!I28,2)</f>
        <v>1.36</v>
      </c>
      <c r="M7" s="19" t="str">
        <f>FIXED(orig_data!J28,2)</f>
        <v>2.35</v>
      </c>
      <c r="N7" s="19" t="str">
        <f>FIXED(orig_data!H29,2)</f>
        <v>1.54</v>
      </c>
      <c r="O7" s="19" t="str">
        <f>FIXED(orig_data!I29,2)</f>
        <v>1.17</v>
      </c>
      <c r="P7" s="19" t="str">
        <f>FIXED(orig_data!J29,2)</f>
        <v>2.02</v>
      </c>
      <c r="Q7" s="19" t="str">
        <f>FIXED(orig_data!H30,2)</f>
        <v>1.57</v>
      </c>
      <c r="R7" s="19" t="str">
        <f>FIXED(orig_data!I30,2)</f>
        <v>1.19</v>
      </c>
      <c r="S7" s="19" t="str">
        <f>FIXED(orig_data!J30,2)</f>
        <v>2.05</v>
      </c>
    </row>
    <row r="8" spans="1:19" x14ac:dyDescent="0.25">
      <c r="A8" s="3" t="s">
        <v>15</v>
      </c>
      <c r="B8" s="19" t="str">
        <f>FIXED(orig_data!H31,2)</f>
        <v>0.74</v>
      </c>
      <c r="C8" s="19" t="str">
        <f>FIXED(orig_data!I31,2)</f>
        <v>0.56</v>
      </c>
      <c r="D8" s="19" t="str">
        <f>FIXED(orig_data!J31,2)</f>
        <v>0.98</v>
      </c>
      <c r="E8" s="19" t="str">
        <f>FIXED(orig_data!H32,2)</f>
        <v>1.00</v>
      </c>
      <c r="F8" s="19" t="str">
        <f>FIXED(orig_data!I32,2)</f>
        <v>0.76</v>
      </c>
      <c r="G8" s="19" t="str">
        <f>FIXED(orig_data!J32,2)</f>
        <v>1.32</v>
      </c>
      <c r="H8" s="19" t="str">
        <f>FIXED(orig_data!H33,2)</f>
        <v>0.87</v>
      </c>
      <c r="I8" s="19" t="str">
        <f>FIXED(orig_data!I33,2)</f>
        <v>0.66</v>
      </c>
      <c r="J8" s="19" t="str">
        <f>FIXED(orig_data!J33,2)</f>
        <v>1.15</v>
      </c>
      <c r="K8" s="19" t="str">
        <f>FIXED(orig_data!H34,2)</f>
        <v>1.26</v>
      </c>
      <c r="L8" s="19" t="str">
        <f>FIXED(orig_data!I34,2)</f>
        <v>0.95</v>
      </c>
      <c r="M8" s="19" t="str">
        <f>FIXED(orig_data!J34,2)</f>
        <v>1.67</v>
      </c>
      <c r="N8" s="19" t="str">
        <f>FIXED(orig_data!H35,2)</f>
        <v>1.09</v>
      </c>
      <c r="O8" s="19" t="str">
        <f>FIXED(orig_data!I35,2)</f>
        <v>0.82</v>
      </c>
      <c r="P8" s="19" t="str">
        <f>FIXED(orig_data!J35,2)</f>
        <v>1.46</v>
      </c>
      <c r="Q8" s="19" t="str">
        <f>FIXED(orig_data!H36,2)</f>
        <v>0.68</v>
      </c>
      <c r="R8" s="19" t="str">
        <f>FIXED(orig_data!I36,2)</f>
        <v>0.51</v>
      </c>
      <c r="S8" s="19" t="str">
        <f>FIXED(orig_data!J36,2)</f>
        <v>0.91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27B93-4C3B-4EB6-BB6C-E100E903F2B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C17E40-AF3D-4823-808D-066A843CE8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54C222-82E2-4C46-8965-6DF8AEAB79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Table_L</vt:lpstr>
      <vt:lpstr>fig_tbldata</vt:lpstr>
      <vt:lpstr>tbl_sig</vt:lpstr>
      <vt:lpstr>orig_data</vt:lpstr>
      <vt:lpstr>Table-relrisk</vt:lpstr>
      <vt:lpstr>SIG-relrisk</vt:lpstr>
      <vt:lpstr>Tbl data-relrisks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2018-05-01T15:01:11Z</cp:lastPrinted>
  <dcterms:created xsi:type="dcterms:W3CDTF">2014-12-05T20:46:10Z</dcterms:created>
  <dcterms:modified xsi:type="dcterms:W3CDTF">2021-07-12T19:46:16Z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